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G VIDAS\ESCOLA SUBVENÇAO\2022\Movimento Contabilidade\04.22\"/>
    </mc:Choice>
  </mc:AlternateContent>
  <xr:revisionPtr revIDLastSave="0" documentId="13_ncr:1_{7523D0A9-6A7E-43B6-928E-C6A7DAACBE70}" xr6:coauthVersionLast="47" xr6:coauthVersionMax="47" xr10:uidLastSave="{00000000-0000-0000-0000-000000000000}"/>
  <bookViews>
    <workbookView xWindow="-120" yWindow="-120" windowWidth="20730" windowHeight="11160" xr2:uid="{44C3F192-3E98-4B6B-9CB7-57CB6F420C01}"/>
  </bookViews>
  <sheets>
    <sheet name="C.C. 04.22" sheetId="5" r:id="rId1"/>
    <sheet name="C.P. 04.22" sheetId="6" r:id="rId2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6" l="1"/>
  <c r="F7" i="5" l="1"/>
  <c r="F13" i="5" s="1"/>
  <c r="F20" i="5" s="1"/>
  <c r="F24" i="5" s="1"/>
  <c r="F25" i="5" s="1"/>
  <c r="F26" i="5" s="1"/>
  <c r="F29" i="5" l="1"/>
  <c r="F36" i="5" s="1"/>
</calcChain>
</file>

<file path=xl/sharedStrings.xml><?xml version="1.0" encoding="utf-8"?>
<sst xmlns="http://schemas.openxmlformats.org/spreadsheetml/2006/main" count="83" uniqueCount="49">
  <si>
    <t>DATA</t>
  </si>
  <si>
    <t xml:space="preserve">HISTÓRICO </t>
  </si>
  <si>
    <t>DÉBITO</t>
  </si>
  <si>
    <t>CRÉDITO</t>
  </si>
  <si>
    <t>SALDO</t>
  </si>
  <si>
    <t>Saldo Final</t>
  </si>
  <si>
    <t>Saldo Anterior</t>
  </si>
  <si>
    <t>Transferencia para Conta Corrente 202811-5 Ref. Ao reembolso do Pagamento do IMPOSTO 03/22 -  FGTS</t>
  </si>
  <si>
    <t>Transferencia para Conta Corrente 202811-5 Ref. Ao reembolso do Pagamento do IMPOSTO 03/22 - INSS - CLT</t>
  </si>
  <si>
    <t>Transferencia para Conta Corrente 202811-5 Ref. Ao reembolso do Pagamento do IMPOSTO 03/22 - INSS - AUT</t>
  </si>
  <si>
    <t>Transferencia para Conta Corrente 202811-5 Ref. Ao reembolso do Pagamento do IMPOSTO 03/22- IRRF  - CLT</t>
  </si>
  <si>
    <t>Transferencia para Conta Corrente 202811-5 ref ao reembolso do Pagamento do IMPOSTO 03/22 - ISS-AUT</t>
  </si>
  <si>
    <t>Repasse Seduc Parcela 04/22</t>
  </si>
  <si>
    <t>Aplicação na conta Poupança referente a sobra do do 1º trimestre 2022</t>
  </si>
  <si>
    <t>CONCILIAÇÃO BANCÁRIA  - ESCOLAS VIDAS RECICLADAS - BANCO DO BRASIL CONTA 20280-0    ABRIL/2022</t>
  </si>
  <si>
    <t>Pagamento RH  - Função Monitor: Nathalie Cristine Tanaka da Silva RPS 03/22</t>
  </si>
  <si>
    <t>Pagamento RH  - Função Monitor: Maria Claudia Almeida de Senzi RPS 03/22</t>
  </si>
  <si>
    <t>Pagamento RH  - Função Monitor: Luã de aguiar Souza Papandre  RPS 03/22</t>
  </si>
  <si>
    <t>Pagamento RH Função Monitor: Gisele Sayuri Ireijo  RPS 03/22</t>
  </si>
  <si>
    <t>CONCILIAÇÃO BANCÁRIA-ESCOLAS VIDAS RECICLADAS-BANCO DO BRASIL CONTA POUPANÇA 20280-0 ABRIL/22</t>
  </si>
  <si>
    <t>Saldo anterior</t>
  </si>
  <si>
    <t>Reajuste Monetário - BACEN</t>
  </si>
  <si>
    <t>Juros</t>
  </si>
  <si>
    <t>Imposto de Renda</t>
  </si>
  <si>
    <t>categoria</t>
  </si>
  <si>
    <t>RH</t>
  </si>
  <si>
    <t>CONSUMO</t>
  </si>
  <si>
    <t>SERV TERC</t>
  </si>
  <si>
    <t>Pagamento - Função Monitor: Elizabeth Souzade Santana  RPS 03/22</t>
  </si>
  <si>
    <t>Pagamento - Função Monitor: Adriana Montes Martins de Assunção  RPS 03/22</t>
  </si>
  <si>
    <t>Pagamento - Função Monitor: Dianne Carolline de araujo Silva  RPS 03/22</t>
  </si>
  <si>
    <t>Pagamento - Função Monitor: Jennifer Santos Schoumaker de Souza  RPS 03/22</t>
  </si>
  <si>
    <t>Pagamento - Função Monitor: Mireya Rojas Santos RPS 03/22</t>
  </si>
  <si>
    <t>Pagamento -  Folha de Pagamento CLT 03/22</t>
  </si>
  <si>
    <t>Pagamento -  V.A. SODEXO Pass do brasil Serviços e Comércio S.A. -NFs 213625 Colaboradora Tatiane Ap. D. Ribas</t>
  </si>
  <si>
    <t>Pagamento -  V.A. e V.R. SODEXO Pass do brasil Serviços e Comércio S.A. -NFs 286200 e 286202</t>
  </si>
  <si>
    <t>Pagamento - VT Recibo 1005577 BR Mobilidade</t>
  </si>
  <si>
    <t>Pagamento - VT - NF 57895  Viação Piracicabana</t>
  </si>
  <si>
    <t>Pagamento - NF 8489 Torrefação de Café Praia Grande Ltda - ME</t>
  </si>
  <si>
    <t xml:space="preserve">Pagamento - NF  54734 - Labormed Assessoria em Segurança e Saúde Ocupacional Ltda </t>
  </si>
  <si>
    <t>Pagamento - NF  2269 Aparecida Cordeiro Cavalcanti - ME - Locação Radios</t>
  </si>
  <si>
    <t>Pagamento - NF 213108 Copolfood Com. Prod. Alimenticios Ltda - Lanche</t>
  </si>
  <si>
    <t>Pagamento - CF 14341 J.N. Proplastik Comercial Ltda - Feriado Páscoa</t>
  </si>
  <si>
    <t>Pagamento - NF 560  - Opiniao Assessoria Contabil Ltda - contabilidade</t>
  </si>
  <si>
    <t>Pagamento - NF 7948 Adriana Aparecida D P de Melo - ME - Material de Limpeza</t>
  </si>
  <si>
    <t>Transferencia para Conta Corrente 202811-5 Ref. Ao reembolso do Pagamento do IMPOSTO 03/22 -PIS/COFINS/CSLL - NF  nº 53076 Labormed</t>
  </si>
  <si>
    <t>Transferencia para Conta Corrente 202811-5 Ref. Ao reembolso do Pagamento do IMPOSTO 03/22- IRRF  - NF nº 53076 Labormed</t>
  </si>
  <si>
    <t xml:space="preserve"> Transferencia para Conta Corrente 202811-5 Ref. Ao Reembolso do Pagamento do Seguro de VIDA - 04/2022</t>
  </si>
  <si>
    <t>Transferencia para Conta Corrente  202811-5 ref ao reembolso do Pagamento do IMPOSTO 03/22 - ISS- NFS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</si>
</sst>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Times New Roman"/>
      <family val="1"/>
    </font>
    <font>
      <b/>
      <sz val="9"/>
      <color rgb="FF0070C0"/>
      <name val="Times New Roman"/>
      <family val="1"/>
    </font>
    <font>
      <b/>
      <sz val="9"/>
      <color rgb="FF00B050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b/>
      <sz val="9"/>
      <name val="Segoe UI Historic"/>
      <family val="2"/>
    </font>
    <font>
      <b/>
      <sz val="11"/>
      <color rgb="FF00B050"/>
      <name val="Calibri"/>
      <family val="2"/>
      <scheme val="minor"/>
    </font>
    <font>
      <sz val="10"/>
      <name val="Century"/>
      <family val="1"/>
    </font>
    <font>
      <b/>
      <sz val="11"/>
      <color theme="1"/>
      <name val="Calibri"/>
      <family val="2"/>
      <scheme val="minor"/>
    </font>
    <font>
      <b/>
      <sz val="10"/>
      <name val="Century"/>
      <family val="1"/>
    </font>
    <font>
      <sz val="10"/>
      <color rgb="FFFF0000"/>
      <name val="Century"/>
      <family val="1"/>
    </font>
    <font>
      <sz val="10"/>
      <color rgb="FF0070C0"/>
      <name val="Century"/>
      <family val="1"/>
    </font>
    <font>
      <b/>
      <sz val="10"/>
      <color theme="9"/>
      <name val="Century"/>
      <family val="1"/>
    </font>
    <font>
      <b/>
      <sz val="10"/>
      <color theme="1"/>
      <name val="Century"/>
      <family val="1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44" fontId="2" fillId="3" borderId="1" xfId="1" applyFont="1" applyFill="1" applyBorder="1" applyAlignment="1">
      <alignment wrapText="1"/>
    </xf>
    <xf numFmtId="44" fontId="3" fillId="3" borderId="1" xfId="1" applyFont="1" applyFill="1" applyBorder="1" applyAlignment="1">
      <alignment horizontal="right" wrapText="1"/>
    </xf>
    <xf numFmtId="44" fontId="4" fillId="3" borderId="1" xfId="1" applyFont="1" applyFill="1" applyBorder="1" applyAlignment="1">
      <alignment wrapText="1"/>
    </xf>
    <xf numFmtId="44" fontId="2" fillId="0" borderId="1" xfId="1" applyFont="1" applyBorder="1" applyAlignment="1"/>
    <xf numFmtId="44" fontId="3" fillId="3" borderId="1" xfId="1" applyFont="1" applyFill="1" applyBorder="1" applyAlignment="1">
      <alignment horizontal="left" wrapText="1"/>
    </xf>
    <xf numFmtId="44" fontId="3" fillId="3" borderId="1" xfId="1" applyFont="1" applyFill="1" applyBorder="1" applyAlignment="1"/>
    <xf numFmtId="44" fontId="4" fillId="0" borderId="1" xfId="1" applyFont="1" applyBorder="1" applyAlignment="1"/>
    <xf numFmtId="14" fontId="5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0" fontId="6" fillId="0" borderId="1" xfId="0" applyFont="1" applyBorder="1"/>
    <xf numFmtId="0" fontId="7" fillId="2" borderId="1" xfId="0" applyFont="1" applyFill="1" applyBorder="1" applyAlignment="1">
      <alignment horizontal="center"/>
    </xf>
    <xf numFmtId="44" fontId="7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5" fillId="0" borderId="1" xfId="0" applyFont="1" applyBorder="1"/>
    <xf numFmtId="14" fontId="5" fillId="3" borderId="2" xfId="0" applyNumberFormat="1" applyFont="1" applyFill="1" applyBorder="1" applyAlignment="1">
      <alignment horizontal="center" wrapText="1"/>
    </xf>
    <xf numFmtId="14" fontId="6" fillId="3" borderId="2" xfId="0" applyNumberFormat="1" applyFont="1" applyFill="1" applyBorder="1" applyAlignment="1">
      <alignment horizontal="center" wrapText="1"/>
    </xf>
    <xf numFmtId="14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wrapText="1"/>
    </xf>
    <xf numFmtId="44" fontId="11" fillId="0" borderId="1" xfId="0" applyNumberFormat="1" applyFont="1" applyBorder="1"/>
    <xf numFmtId="0" fontId="12" fillId="3" borderId="1" xfId="0" applyFont="1" applyFill="1" applyBorder="1" applyAlignment="1">
      <alignment horizontal="left" wrapText="1"/>
    </xf>
    <xf numFmtId="0" fontId="0" fillId="0" borderId="0" xfId="0"/>
    <xf numFmtId="14" fontId="5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0" fontId="6" fillId="0" borderId="1" xfId="0" applyFont="1" applyBorder="1"/>
    <xf numFmtId="0" fontId="0" fillId="0" borderId="1" xfId="0" applyBorder="1"/>
    <xf numFmtId="14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wrapText="1"/>
    </xf>
    <xf numFmtId="44" fontId="11" fillId="3" borderId="1" xfId="0" applyNumberFormat="1" applyFont="1" applyFill="1" applyBorder="1"/>
    <xf numFmtId="0" fontId="0" fillId="0" borderId="0" xfId="0" applyFill="1"/>
    <xf numFmtId="14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/>
    <xf numFmtId="44" fontId="2" fillId="0" borderId="1" xfId="1" applyFont="1" applyFill="1" applyBorder="1" applyAlignment="1">
      <alignment wrapText="1"/>
    </xf>
    <xf numFmtId="44" fontId="3" fillId="0" borderId="1" xfId="1" applyFont="1" applyFill="1" applyBorder="1" applyAlignment="1">
      <alignment horizontal="left" wrapText="1"/>
    </xf>
    <xf numFmtId="44" fontId="11" fillId="0" borderId="1" xfId="0" applyNumberFormat="1" applyFont="1" applyFill="1" applyBorder="1"/>
    <xf numFmtId="0" fontId="13" fillId="0" borderId="0" xfId="0" applyFont="1" applyFill="1"/>
    <xf numFmtId="0" fontId="14" fillId="5" borderId="3" xfId="0" applyFont="1" applyFill="1" applyBorder="1" applyAlignment="1">
      <alignment horizontal="center"/>
    </xf>
    <xf numFmtId="0" fontId="14" fillId="5" borderId="4" xfId="0" applyFont="1" applyFill="1" applyBorder="1" applyAlignment="1">
      <alignment horizontal="center"/>
    </xf>
    <xf numFmtId="0" fontId="14" fillId="5" borderId="5" xfId="0" applyFont="1" applyFill="1" applyBorder="1" applyAlignment="1">
      <alignment horizontal="center"/>
    </xf>
    <xf numFmtId="0" fontId="14" fillId="6" borderId="6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44" fontId="14" fillId="6" borderId="1" xfId="1" applyFont="1" applyFill="1" applyBorder="1" applyAlignment="1">
      <alignment horizontal="center"/>
    </xf>
    <xf numFmtId="44" fontId="14" fillId="6" borderId="7" xfId="1" applyFont="1" applyFill="1" applyBorder="1" applyAlignment="1">
      <alignment horizontal="center"/>
    </xf>
    <xf numFmtId="14" fontId="12" fillId="3" borderId="6" xfId="0" applyNumberFormat="1" applyFont="1" applyFill="1" applyBorder="1" applyAlignment="1">
      <alignment horizontal="center" wrapText="1"/>
    </xf>
    <xf numFmtId="44" fontId="15" fillId="3" borderId="1" xfId="1" applyFont="1" applyFill="1" applyBorder="1" applyAlignment="1">
      <alignment wrapText="1"/>
    </xf>
    <xf numFmtId="44" fontId="16" fillId="3" borderId="1" xfId="1" applyFont="1" applyFill="1" applyBorder="1" applyAlignment="1">
      <alignment horizontal="right" wrapText="1"/>
    </xf>
    <xf numFmtId="44" fontId="17" fillId="3" borderId="7" xfId="1" applyFont="1" applyFill="1" applyBorder="1" applyAlignment="1">
      <alignment wrapText="1"/>
    </xf>
    <xf numFmtId="44" fontId="16" fillId="3" borderId="1" xfId="1" applyFont="1" applyFill="1" applyBorder="1" applyAlignment="1"/>
    <xf numFmtId="44" fontId="18" fillId="0" borderId="8" xfId="1" applyFont="1" applyBorder="1" applyAlignment="1"/>
    <xf numFmtId="44" fontId="16" fillId="3" borderId="1" xfId="1" applyFont="1" applyFill="1" applyBorder="1" applyAlignment="1">
      <alignment horizontal="left" wrapText="1"/>
    </xf>
    <xf numFmtId="44" fontId="16" fillId="3" borderId="1" xfId="1" applyFont="1" applyFill="1" applyBorder="1" applyAlignment="1">
      <alignment horizontal="left"/>
    </xf>
    <xf numFmtId="14" fontId="12" fillId="3" borderId="9" xfId="0" applyNumberFormat="1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left" wrapText="1"/>
    </xf>
    <xf numFmtId="44" fontId="15" fillId="3" borderId="10" xfId="1" applyFont="1" applyFill="1" applyBorder="1" applyAlignment="1">
      <alignment horizontal="left" wrapText="1"/>
    </xf>
    <xf numFmtId="44" fontId="16" fillId="3" borderId="10" xfId="1" applyFont="1" applyFill="1" applyBorder="1" applyAlignment="1">
      <alignment horizontal="left"/>
    </xf>
    <xf numFmtId="44" fontId="17" fillId="3" borderId="11" xfId="1" applyFont="1" applyFill="1" applyBorder="1" applyAlignment="1">
      <alignment wrapText="1"/>
    </xf>
    <xf numFmtId="0" fontId="10" fillId="4" borderId="2" xfId="0" applyFont="1" applyFill="1" applyBorder="1" applyAlignment="1">
      <alignment horizontal="center"/>
    </xf>
    <xf numFmtId="0" fontId="10" fillId="4" borderId="12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14" fontId="9" fillId="3" borderId="1" xfId="0" applyNumberFormat="1" applyFont="1" applyFill="1" applyBorder="1" applyAlignment="1">
      <alignment horizontal="center" wrapText="1"/>
    </xf>
  </cellXfs>
  <cellStyles count="3">
    <cellStyle name="Moeda" xfId="1" builtinId="4"/>
    <cellStyle name="Moeda 2" xfId="2" xr:uid="{9B941C59-DC65-4907-A5BB-7306A528585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F108B-6BBA-40D5-A99A-DE9C36779EB8}">
  <dimension ref="A1:K37"/>
  <sheetViews>
    <sheetView tabSelected="1" workbookViewId="0">
      <selection activeCell="C3" sqref="C3"/>
    </sheetView>
  </sheetViews>
  <sheetFormatPr defaultRowHeight="15" x14ac:dyDescent="0.25"/>
  <cols>
    <col min="1" max="1" width="8.7109375" bestFit="1" customWidth="1"/>
    <col min="2" max="2" width="10.42578125" style="21" customWidth="1"/>
    <col min="3" max="3" width="88.85546875" customWidth="1"/>
    <col min="4" max="4" width="14.85546875" customWidth="1"/>
    <col min="5" max="5" width="12" customWidth="1"/>
    <col min="6" max="6" width="14.42578125" customWidth="1"/>
  </cols>
  <sheetData>
    <row r="1" spans="1:6" x14ac:dyDescent="0.25">
      <c r="A1" s="56" t="s">
        <v>14</v>
      </c>
      <c r="B1" s="57"/>
      <c r="C1" s="57"/>
      <c r="D1" s="57"/>
      <c r="E1" s="57"/>
      <c r="F1" s="58"/>
    </row>
    <row r="2" spans="1:6" x14ac:dyDescent="0.25">
      <c r="A2" s="11" t="s">
        <v>0</v>
      </c>
      <c r="B2" s="13" t="s">
        <v>24</v>
      </c>
      <c r="C2" s="11" t="s">
        <v>1</v>
      </c>
      <c r="D2" s="12" t="s">
        <v>2</v>
      </c>
      <c r="E2" s="12" t="s">
        <v>3</v>
      </c>
      <c r="F2" s="12" t="s">
        <v>4</v>
      </c>
    </row>
    <row r="3" spans="1:6" x14ac:dyDescent="0.25">
      <c r="A3" s="8">
        <v>44650</v>
      </c>
      <c r="B3" s="22"/>
      <c r="C3" s="10" t="s">
        <v>6</v>
      </c>
      <c r="D3" s="1"/>
      <c r="E3" s="2"/>
      <c r="F3" s="7">
        <v>102175.56</v>
      </c>
    </row>
    <row r="4" spans="1:6" s="21" customFormat="1" x14ac:dyDescent="0.25">
      <c r="A4" s="8">
        <v>44655</v>
      </c>
      <c r="B4" s="22" t="s">
        <v>25</v>
      </c>
      <c r="C4" s="9" t="s">
        <v>7</v>
      </c>
      <c r="D4" s="1">
        <v>2071.2199999999998</v>
      </c>
      <c r="E4" s="2"/>
      <c r="F4" s="7"/>
    </row>
    <row r="5" spans="1:6" s="21" customFormat="1" x14ac:dyDescent="0.25">
      <c r="A5" s="8">
        <v>44655</v>
      </c>
      <c r="B5" s="22" t="s">
        <v>25</v>
      </c>
      <c r="C5" s="9" t="s">
        <v>10</v>
      </c>
      <c r="D5" s="1">
        <v>294.72000000000003</v>
      </c>
      <c r="E5" s="2"/>
      <c r="F5" s="7"/>
    </row>
    <row r="6" spans="1:6" s="21" customFormat="1" x14ac:dyDescent="0.25">
      <c r="A6" s="8">
        <v>44655</v>
      </c>
      <c r="B6" s="22" t="s">
        <v>25</v>
      </c>
      <c r="C6" s="9" t="s">
        <v>8</v>
      </c>
      <c r="D6" s="4">
        <v>1976.67</v>
      </c>
      <c r="E6" s="2"/>
      <c r="F6" s="7"/>
    </row>
    <row r="7" spans="1:6" s="21" customFormat="1" x14ac:dyDescent="0.25">
      <c r="A7" s="8">
        <v>44655</v>
      </c>
      <c r="B7" s="22" t="s">
        <v>25</v>
      </c>
      <c r="C7" s="9" t="s">
        <v>9</v>
      </c>
      <c r="D7" s="4">
        <v>2966.64</v>
      </c>
      <c r="E7" s="2"/>
      <c r="F7" s="7">
        <f>F3-D4-D5-D6-D7</f>
        <v>94866.31</v>
      </c>
    </row>
    <row r="8" spans="1:6" s="21" customFormat="1" x14ac:dyDescent="0.25">
      <c r="A8" s="22">
        <v>44657</v>
      </c>
      <c r="B8" s="22" t="s">
        <v>25</v>
      </c>
      <c r="C8" s="23" t="s">
        <v>28</v>
      </c>
      <c r="D8" s="1">
        <v>1300</v>
      </c>
      <c r="E8" s="2"/>
      <c r="F8" s="7"/>
    </row>
    <row r="9" spans="1:6" s="21" customFormat="1" x14ac:dyDescent="0.25">
      <c r="A9" s="8">
        <v>44657</v>
      </c>
      <c r="B9" s="22" t="s">
        <v>25</v>
      </c>
      <c r="C9" s="9" t="s">
        <v>29</v>
      </c>
      <c r="D9" s="1">
        <v>1300</v>
      </c>
      <c r="E9" s="2"/>
      <c r="F9" s="7"/>
    </row>
    <row r="10" spans="1:6" s="21" customFormat="1" x14ac:dyDescent="0.25">
      <c r="A10" s="8">
        <v>44657</v>
      </c>
      <c r="B10" s="22" t="s">
        <v>25</v>
      </c>
      <c r="C10" s="9" t="s">
        <v>30</v>
      </c>
      <c r="D10" s="1">
        <v>1300</v>
      </c>
      <c r="E10" s="2"/>
      <c r="F10" s="7"/>
    </row>
    <row r="11" spans="1:6" s="21" customFormat="1" x14ac:dyDescent="0.25">
      <c r="A11" s="8">
        <v>44657</v>
      </c>
      <c r="B11" s="22" t="s">
        <v>25</v>
      </c>
      <c r="C11" s="9" t="s">
        <v>31</v>
      </c>
      <c r="D11" s="1">
        <v>1300</v>
      </c>
      <c r="E11" s="2"/>
      <c r="F11" s="7"/>
    </row>
    <row r="12" spans="1:6" s="21" customFormat="1" x14ac:dyDescent="0.25">
      <c r="A12" s="8">
        <v>44657</v>
      </c>
      <c r="B12" s="22" t="s">
        <v>25</v>
      </c>
      <c r="C12" s="9" t="s">
        <v>32</v>
      </c>
      <c r="D12" s="1">
        <v>1300</v>
      </c>
      <c r="E12" s="2"/>
      <c r="F12" s="7"/>
    </row>
    <row r="13" spans="1:6" s="21" customFormat="1" x14ac:dyDescent="0.25">
      <c r="A13" s="8">
        <v>44657</v>
      </c>
      <c r="B13" s="22" t="s">
        <v>25</v>
      </c>
      <c r="C13" s="9" t="s">
        <v>33</v>
      </c>
      <c r="D13" s="1">
        <v>22846.39</v>
      </c>
      <c r="E13" s="2"/>
      <c r="F13" s="7">
        <f>F7-D8-D9-D10-D11-D12-D13</f>
        <v>65519.92</v>
      </c>
    </row>
    <row r="14" spans="1:6" s="21" customFormat="1" x14ac:dyDescent="0.25">
      <c r="A14" s="8">
        <v>44658</v>
      </c>
      <c r="B14" s="22" t="s">
        <v>25</v>
      </c>
      <c r="C14" s="9" t="s">
        <v>15</v>
      </c>
      <c r="D14" s="1">
        <v>1300</v>
      </c>
      <c r="E14" s="2"/>
      <c r="F14" s="7"/>
    </row>
    <row r="15" spans="1:6" s="21" customFormat="1" x14ac:dyDescent="0.25">
      <c r="A15" s="8">
        <v>44658</v>
      </c>
      <c r="B15" s="22" t="s">
        <v>25</v>
      </c>
      <c r="C15" s="9" t="s">
        <v>16</v>
      </c>
      <c r="D15" s="1">
        <v>1256.6600000000001</v>
      </c>
      <c r="E15" s="2"/>
      <c r="F15" s="7"/>
    </row>
    <row r="16" spans="1:6" ht="24.75" x14ac:dyDescent="0.25">
      <c r="A16" s="22">
        <v>44658</v>
      </c>
      <c r="B16" s="22" t="s">
        <v>25</v>
      </c>
      <c r="C16" s="23" t="s">
        <v>45</v>
      </c>
      <c r="D16" s="4">
        <v>50.67</v>
      </c>
      <c r="E16" s="2"/>
      <c r="F16" s="7"/>
    </row>
    <row r="17" spans="1:11" ht="24.75" x14ac:dyDescent="0.25">
      <c r="A17" s="22">
        <v>44658</v>
      </c>
      <c r="B17" s="22" t="s">
        <v>25</v>
      </c>
      <c r="C17" s="23" t="s">
        <v>46</v>
      </c>
      <c r="D17" s="1">
        <v>16.34</v>
      </c>
      <c r="E17" s="2"/>
      <c r="F17" s="7"/>
    </row>
    <row r="18" spans="1:11" x14ac:dyDescent="0.25">
      <c r="A18" s="8">
        <v>44658</v>
      </c>
      <c r="B18" s="22" t="s">
        <v>25</v>
      </c>
      <c r="C18" s="14" t="s">
        <v>47</v>
      </c>
      <c r="D18" s="1">
        <v>126.54</v>
      </c>
      <c r="E18" s="2"/>
      <c r="F18" s="7"/>
    </row>
    <row r="19" spans="1:11" x14ac:dyDescent="0.25">
      <c r="A19" s="8">
        <v>44658</v>
      </c>
      <c r="B19" s="22" t="s">
        <v>25</v>
      </c>
      <c r="C19" s="9" t="s">
        <v>17</v>
      </c>
      <c r="D19" s="1">
        <v>1213.33</v>
      </c>
      <c r="E19" s="2"/>
      <c r="F19" s="7"/>
    </row>
    <row r="20" spans="1:11" x14ac:dyDescent="0.25">
      <c r="A20" s="8">
        <v>44658</v>
      </c>
      <c r="B20" s="22" t="s">
        <v>25</v>
      </c>
      <c r="C20" s="9" t="s">
        <v>18</v>
      </c>
      <c r="D20" s="1">
        <v>1300</v>
      </c>
      <c r="E20" s="2"/>
      <c r="F20" s="7">
        <f>F13-D14-D15-D16-D17-D18-D19-D20</f>
        <v>60256.38</v>
      </c>
    </row>
    <row r="21" spans="1:11" x14ac:dyDescent="0.25">
      <c r="A21" s="22">
        <v>44659</v>
      </c>
      <c r="B21" s="22" t="s">
        <v>25</v>
      </c>
      <c r="C21" s="23" t="s">
        <v>11</v>
      </c>
      <c r="D21" s="1">
        <v>296.64</v>
      </c>
      <c r="E21" s="2"/>
      <c r="F21" s="7"/>
    </row>
    <row r="22" spans="1:11" x14ac:dyDescent="0.25">
      <c r="A22" s="15">
        <v>44659</v>
      </c>
      <c r="B22" s="22" t="s">
        <v>25</v>
      </c>
      <c r="C22" s="9" t="s">
        <v>48</v>
      </c>
      <c r="D22" s="1">
        <v>5.47</v>
      </c>
      <c r="E22" s="2"/>
      <c r="F22" s="7"/>
    </row>
    <row r="23" spans="1:11" x14ac:dyDescent="0.25">
      <c r="A23" s="16">
        <v>44659</v>
      </c>
      <c r="B23" s="22" t="s">
        <v>26</v>
      </c>
      <c r="C23" s="10" t="s">
        <v>44</v>
      </c>
      <c r="D23" s="1">
        <v>1000.05</v>
      </c>
      <c r="E23" s="2"/>
      <c r="F23" s="7"/>
    </row>
    <row r="24" spans="1:11" x14ac:dyDescent="0.25">
      <c r="A24" s="17">
        <v>44659</v>
      </c>
      <c r="B24" s="22" t="s">
        <v>27</v>
      </c>
      <c r="C24" s="10" t="s">
        <v>43</v>
      </c>
      <c r="D24" s="1">
        <v>595</v>
      </c>
      <c r="E24" s="2"/>
      <c r="F24" s="7">
        <f>F20-D21-D22-D23-D24</f>
        <v>58359.219999999994</v>
      </c>
    </row>
    <row r="25" spans="1:11" x14ac:dyDescent="0.25">
      <c r="A25" s="15">
        <v>44662</v>
      </c>
      <c r="B25" s="59"/>
      <c r="C25" s="9" t="s">
        <v>12</v>
      </c>
      <c r="D25" s="1"/>
      <c r="E25" s="5">
        <v>81812</v>
      </c>
      <c r="F25" s="7">
        <f>F24+E25</f>
        <v>140171.22</v>
      </c>
    </row>
    <row r="26" spans="1:11" x14ac:dyDescent="0.25">
      <c r="A26" s="8">
        <v>44663</v>
      </c>
      <c r="B26" s="22" t="s">
        <v>26</v>
      </c>
      <c r="C26" s="24" t="s">
        <v>42</v>
      </c>
      <c r="D26" s="1">
        <v>239.94</v>
      </c>
      <c r="E26" s="2"/>
      <c r="F26" s="7">
        <f>F25-D26</f>
        <v>139931.28</v>
      </c>
    </row>
    <row r="27" spans="1:11" s="21" customFormat="1" x14ac:dyDescent="0.25">
      <c r="A27" s="26">
        <v>44664</v>
      </c>
      <c r="B27" s="22"/>
      <c r="C27" s="20" t="s">
        <v>13</v>
      </c>
      <c r="D27" s="1">
        <v>94523.13</v>
      </c>
      <c r="E27" s="2"/>
      <c r="F27" s="7"/>
    </row>
    <row r="28" spans="1:11" x14ac:dyDescent="0.25">
      <c r="A28" s="15">
        <v>44664</v>
      </c>
      <c r="B28" s="22" t="s">
        <v>26</v>
      </c>
      <c r="C28" s="10" t="s">
        <v>41</v>
      </c>
      <c r="D28" s="1">
        <v>16435.75</v>
      </c>
      <c r="E28" s="2"/>
      <c r="F28" s="7"/>
    </row>
    <row r="29" spans="1:11" x14ac:dyDescent="0.25">
      <c r="A29" s="17">
        <v>44664</v>
      </c>
      <c r="B29" s="22" t="s">
        <v>27</v>
      </c>
      <c r="C29" s="18" t="s">
        <v>40</v>
      </c>
      <c r="D29" s="1">
        <v>260</v>
      </c>
      <c r="E29" s="2"/>
      <c r="F29" s="7">
        <f>F26-D28-D29-D27</f>
        <v>28712.399999999994</v>
      </c>
    </row>
    <row r="30" spans="1:11" s="21" customFormat="1" x14ac:dyDescent="0.25">
      <c r="A30" s="30">
        <v>44665</v>
      </c>
      <c r="B30" s="22" t="s">
        <v>27</v>
      </c>
      <c r="C30" s="31" t="s">
        <v>39</v>
      </c>
      <c r="D30" s="32">
        <v>255.3</v>
      </c>
      <c r="E30" s="33"/>
      <c r="F30" s="34"/>
      <c r="G30" s="35"/>
      <c r="H30" s="29"/>
      <c r="I30" s="29"/>
      <c r="J30" s="29"/>
      <c r="K30" s="29"/>
    </row>
    <row r="31" spans="1:11" s="21" customFormat="1" x14ac:dyDescent="0.25">
      <c r="A31" s="26">
        <v>44665</v>
      </c>
      <c r="B31" s="22" t="s">
        <v>25</v>
      </c>
      <c r="C31" s="27" t="s">
        <v>34</v>
      </c>
      <c r="D31" s="1">
        <v>153.24</v>
      </c>
      <c r="E31" s="5"/>
      <c r="F31" s="28"/>
      <c r="G31" s="35"/>
      <c r="H31" s="29"/>
      <c r="I31" s="29"/>
      <c r="J31" s="29"/>
      <c r="K31" s="29"/>
    </row>
    <row r="32" spans="1:11" s="21" customFormat="1" x14ac:dyDescent="0.25">
      <c r="A32" s="17">
        <v>44677</v>
      </c>
      <c r="B32" s="22" t="s">
        <v>25</v>
      </c>
      <c r="C32" s="18" t="s">
        <v>35</v>
      </c>
      <c r="D32" s="1">
        <v>6731.68</v>
      </c>
      <c r="E32" s="2"/>
      <c r="F32" s="7"/>
      <c r="G32" s="29"/>
      <c r="H32" s="29"/>
      <c r="I32" s="29"/>
      <c r="J32" s="29"/>
      <c r="K32" s="29"/>
    </row>
    <row r="33" spans="1:10" s="21" customFormat="1" x14ac:dyDescent="0.25">
      <c r="A33" s="17">
        <v>44677</v>
      </c>
      <c r="B33" s="22" t="s">
        <v>25</v>
      </c>
      <c r="C33" s="18" t="s">
        <v>36</v>
      </c>
      <c r="D33" s="1">
        <v>1529.96</v>
      </c>
      <c r="E33" s="2"/>
      <c r="F33" s="7"/>
    </row>
    <row r="34" spans="1:10" s="21" customFormat="1" x14ac:dyDescent="0.25">
      <c r="A34" s="17">
        <v>44677</v>
      </c>
      <c r="B34" s="26" t="s">
        <v>25</v>
      </c>
      <c r="C34" s="9" t="s">
        <v>37</v>
      </c>
      <c r="D34" s="1">
        <v>396</v>
      </c>
      <c r="E34" s="2"/>
      <c r="F34" s="7"/>
    </row>
    <row r="35" spans="1:10" x14ac:dyDescent="0.25">
      <c r="A35" s="8">
        <v>44679</v>
      </c>
      <c r="B35" s="22" t="s">
        <v>26</v>
      </c>
      <c r="C35" s="10" t="s">
        <v>38</v>
      </c>
      <c r="D35" s="1">
        <v>220</v>
      </c>
      <c r="E35" s="6"/>
      <c r="F35" s="3"/>
    </row>
    <row r="36" spans="1:10" x14ac:dyDescent="0.25">
      <c r="A36" s="8">
        <v>44681</v>
      </c>
      <c r="B36" s="22"/>
      <c r="C36" s="10" t="s">
        <v>5</v>
      </c>
      <c r="D36" s="4"/>
      <c r="E36" s="5"/>
      <c r="F36" s="19">
        <f>F29-D30-D31-D32-D33-D34-D35</f>
        <v>19426.219999999994</v>
      </c>
      <c r="G36" s="29"/>
      <c r="H36" s="35"/>
      <c r="I36" s="35"/>
      <c r="J36" s="35"/>
    </row>
    <row r="37" spans="1:10" x14ac:dyDescent="0.25">
      <c r="G37" s="29"/>
      <c r="H37" s="29"/>
      <c r="I37" s="29"/>
      <c r="J37" s="35"/>
    </row>
  </sheetData>
  <mergeCells count="1">
    <mergeCell ref="A1:F1"/>
  </mergeCells>
  <pageMargins left="0" right="0" top="0" bottom="0" header="0" footer="0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F3B42-FFD6-4104-A542-DFE2C44A6CF7}">
  <dimension ref="A1:E11"/>
  <sheetViews>
    <sheetView workbookViewId="0">
      <selection activeCell="B18" sqref="B18"/>
    </sheetView>
  </sheetViews>
  <sheetFormatPr defaultRowHeight="15" x14ac:dyDescent="0.25"/>
  <cols>
    <col min="1" max="1" width="10.140625" bestFit="1" customWidth="1"/>
    <col min="2" max="2" width="77" customWidth="1"/>
    <col min="3" max="3" width="19" customWidth="1"/>
    <col min="4" max="4" width="18.140625" customWidth="1"/>
    <col min="5" max="5" width="23.140625" customWidth="1"/>
  </cols>
  <sheetData>
    <row r="1" spans="1:5" x14ac:dyDescent="0.25">
      <c r="A1" s="36" t="s">
        <v>19</v>
      </c>
      <c r="B1" s="37"/>
      <c r="C1" s="37"/>
      <c r="D1" s="37"/>
      <c r="E1" s="38"/>
    </row>
    <row r="2" spans="1:5" x14ac:dyDescent="0.25">
      <c r="A2" s="39" t="s">
        <v>0</v>
      </c>
      <c r="B2" s="40" t="s">
        <v>1</v>
      </c>
      <c r="C2" s="41" t="s">
        <v>2</v>
      </c>
      <c r="D2" s="41" t="s">
        <v>3</v>
      </c>
      <c r="E2" s="42" t="s">
        <v>4</v>
      </c>
    </row>
    <row r="3" spans="1:5" x14ac:dyDescent="0.25">
      <c r="A3" s="43">
        <v>44651</v>
      </c>
      <c r="B3" s="20" t="s">
        <v>20</v>
      </c>
      <c r="C3" s="44"/>
      <c r="D3" s="45"/>
      <c r="E3" s="46">
        <v>84313.38</v>
      </c>
    </row>
    <row r="4" spans="1:5" x14ac:dyDescent="0.25">
      <c r="A4" s="43">
        <v>44659</v>
      </c>
      <c r="B4" s="20" t="s">
        <v>21</v>
      </c>
      <c r="C4" s="25"/>
      <c r="D4" s="47">
        <v>94.68</v>
      </c>
      <c r="E4" s="46"/>
    </row>
    <row r="5" spans="1:5" x14ac:dyDescent="0.25">
      <c r="A5" s="43">
        <v>44659</v>
      </c>
      <c r="B5" s="25" t="s">
        <v>22</v>
      </c>
      <c r="C5" s="21"/>
      <c r="D5" s="47">
        <v>422.04</v>
      </c>
      <c r="E5" s="48"/>
    </row>
    <row r="6" spans="1:5" x14ac:dyDescent="0.25">
      <c r="A6" s="43">
        <v>44659</v>
      </c>
      <c r="B6" s="20" t="s">
        <v>23</v>
      </c>
      <c r="C6" s="44">
        <v>116.26</v>
      </c>
      <c r="D6" s="21"/>
      <c r="E6" s="46"/>
    </row>
    <row r="7" spans="1:5" x14ac:dyDescent="0.25">
      <c r="A7" s="43">
        <v>44664</v>
      </c>
      <c r="B7" s="20" t="s">
        <v>13</v>
      </c>
      <c r="C7" s="44"/>
      <c r="D7" s="49">
        <v>94523.13</v>
      </c>
      <c r="E7" s="46"/>
    </row>
    <row r="8" spans="1:5" x14ac:dyDescent="0.25">
      <c r="A8" s="43">
        <v>44681</v>
      </c>
      <c r="B8" s="20" t="s">
        <v>5</v>
      </c>
      <c r="C8" s="44"/>
      <c r="D8" s="49"/>
      <c r="E8" s="46">
        <f>E3+D4+D5-C6+D7</f>
        <v>179236.97</v>
      </c>
    </row>
    <row r="9" spans="1:5" x14ac:dyDescent="0.25">
      <c r="A9" s="43"/>
      <c r="B9" s="20"/>
      <c r="C9" s="44"/>
      <c r="D9" s="50"/>
      <c r="E9" s="46"/>
    </row>
    <row r="10" spans="1:5" ht="15.75" thickBot="1" x14ac:dyDescent="0.3">
      <c r="A10" s="51"/>
      <c r="B10" s="52"/>
      <c r="C10" s="53"/>
      <c r="D10" s="54"/>
      <c r="E10" s="55"/>
    </row>
    <row r="11" spans="1:5" x14ac:dyDescent="0.25">
      <c r="A11" s="21"/>
      <c r="B11" s="21"/>
      <c r="C11" s="21"/>
      <c r="D11" s="21"/>
      <c r="E11" s="21"/>
    </row>
  </sheetData>
  <mergeCells count="1">
    <mergeCell ref="A1:E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C.C. 04.22</vt:lpstr>
      <vt:lpstr>C.P. 04.22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Tesouraria</dc:creator>
  <cp:lastModifiedBy>User</cp:lastModifiedBy>
  <cp:lastPrinted>2022-04-14T14:48:39Z</cp:lastPrinted>
  <dcterms:created xsi:type="dcterms:W3CDTF">2021-02-03T19:33:40Z</dcterms:created>
  <dcterms:modified xsi:type="dcterms:W3CDTF">2022-05-02T16:50:49Z</dcterms:modified>
</cp:coreProperties>
</file>