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ilavianna/Library/CloudStorage/Dropbox/Portal_de_Transparencia/Atualizacoes.2022_2023/arquivos 2022 2023 projetos/escola vidas recicladas/financeiros/2023/"/>
    </mc:Choice>
  </mc:AlternateContent>
  <xr:revisionPtr revIDLastSave="0" documentId="8_{C4CB1AC7-3CB7-A244-8F90-CAF254E0B45A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C.C. 01.23" sheetId="5" r:id="rId1"/>
    <sheet name="C.C. 02.23" sheetId="7" r:id="rId2"/>
    <sheet name="C.C. 03.23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8" l="1"/>
  <c r="F5" i="8"/>
  <c r="F23" i="8"/>
  <c r="F24" i="8" s="1"/>
  <c r="F34" i="8" s="1"/>
  <c r="F35" i="8" s="1"/>
  <c r="F36" i="8" s="1"/>
  <c r="F39" i="8" s="1"/>
  <c r="F42" i="8" s="1"/>
  <c r="F43" i="8" s="1"/>
  <c r="F8" i="7"/>
  <c r="F19" i="7" s="1"/>
  <c r="F26" i="7" s="1"/>
  <c r="F28" i="7" s="1"/>
  <c r="F32" i="7" s="1"/>
  <c r="F33" i="7" s="1"/>
  <c r="F34" i="7" s="1"/>
  <c r="F37" i="7" s="1"/>
  <c r="F4" i="5" l="1"/>
  <c r="F6" i="5" s="1"/>
  <c r="F14" i="5" s="1"/>
  <c r="F20" i="5" s="1"/>
  <c r="F21" i="5" s="1"/>
  <c r="F22" i="5" s="1"/>
  <c r="F33" i="5" s="1"/>
  <c r="F36" i="5" s="1"/>
  <c r="F37" i="5" s="1"/>
</calcChain>
</file>

<file path=xl/sharedStrings.xml><?xml version="1.0" encoding="utf-8"?>
<sst xmlns="http://schemas.openxmlformats.org/spreadsheetml/2006/main" count="217" uniqueCount="118">
  <si>
    <t>DATA</t>
  </si>
  <si>
    <t xml:space="preserve">HISTÓRICO </t>
  </si>
  <si>
    <t>DÉBITO</t>
  </si>
  <si>
    <t>CRÉDITO</t>
  </si>
  <si>
    <t>SALDO</t>
  </si>
  <si>
    <t>Saldo Anterior</t>
  </si>
  <si>
    <t>categoria</t>
  </si>
  <si>
    <t>RH</t>
  </si>
  <si>
    <t>Outros serv de terceiros</t>
  </si>
  <si>
    <t>CONCILIAÇÃO BANCÁRIA  - ESCOLAS VIDAS RECICLADAS - BANCO DO BRASIL CONTA 20280-0   JANEIRO/2023</t>
  </si>
  <si>
    <t>Aplicação na conta Poupança referente a sobra do do 4º trimestre 2022</t>
  </si>
  <si>
    <t>Transferencia para Conta Corrente 202811-5 Ref. Ao reembolso do Pagamento do IMPOSTO 12/22 -  FGTS</t>
  </si>
  <si>
    <t>Resgate da Conta Poupança para pagamentos do  IMPOSTO 12/22 -  FGTS</t>
  </si>
  <si>
    <t>Resgate da Conta Poupança para pagamentos do IMPOSTO 12/22- IRRF  - CLT</t>
  </si>
  <si>
    <t>Resgate da Conta Poupança para pagamentos da Taxa de Homologação do sindicato - rescisão contratual Antonio Bruno Fortes</t>
  </si>
  <si>
    <t>Transferencia para Conta Corrente 76102-8 Sindicato I E I Bene - Ref. da Taxa de Homologação do sindicato - rescisão contratual Antonio Bruno Fortes</t>
  </si>
  <si>
    <t>Transferencia para Conta Corrente 202811-5 Ref. Ao reembolso do Pagamento do IMPOSTO 12/22 - ISS - NFs</t>
  </si>
  <si>
    <t>Transferencia para Conta Corrente 202811-5 Ref. Ao reembolso do Pagamento do IMPOSTO 12/22 - ISS - AUT</t>
  </si>
  <si>
    <t>Transferencia para Conta Corrente 202811-5 Ref. Ao Reembolso do Pagamento do Seguro de VIDA - 01/2023</t>
  </si>
  <si>
    <t>Resgate da Conta Poupança para pagamento do Seguro de VIDA - 01/2023</t>
  </si>
  <si>
    <t>Resgate da Conta Poupança para pagamento do IMPOSTO 12/22 - ISS - AUT</t>
  </si>
  <si>
    <t>Resgate da Conta Poupança para pagamento do IMPOSTO 12/22 - ISS - NFs</t>
  </si>
  <si>
    <t>Resgate da Conta Poupança para pagamentos do IMPOSTO 12/22 -  INSS - AUT</t>
  </si>
  <si>
    <t>Resgate da Conta Poupança para pagamentos do IMPOSTO 12/22 -  INSS - CLT</t>
  </si>
  <si>
    <t>Transferencia para Conta Corrente 202811-5 Ref. Ao reembolso do Pagamento do IMPOSTO 12/22 -  INSS -AUT</t>
  </si>
  <si>
    <t>Transferencia para Conta Corrente 202811-5 Ref. Ao reembolso do Pagamento do IMPOSTO 12/22 -  INSS - CLT</t>
  </si>
  <si>
    <t>Transferencia para Conta Corrente 202811-5 Ref. Ao reembolso do Pagamento do IMPOSTO 12/22- IRRF  - CLT</t>
  </si>
  <si>
    <t>Repasse Seduc Parcela 01/23 Doc. Crédito 550.004.000.006.088</t>
  </si>
  <si>
    <t>Transferencia para conta corrente 470189291 Ref. Ao Pagamento NF 794 - Elizandro Cordeiro dos Santos 30530479850 - Manutenção de Jardinagem</t>
  </si>
  <si>
    <t>Transferencia para a Conta Poupança Ref. ao resgate do pagamentos do  IMPOSTO 12/22 -  FGTS</t>
  </si>
  <si>
    <t>Transferencia para a Conta Poupança Ref. ao resgate do pagamentos do IMPOSTO 12/22 - ISS - NFs</t>
  </si>
  <si>
    <t>Transferencia para a Conta Poupança Ref. ao resgate do pagamentos do IMPOSTO 12/22 - ISS - AUT</t>
  </si>
  <si>
    <t>Transferencia para a Conta Poupança Ref. ao resgate do pagamentos  do Seguro de VIDA - 01/2023</t>
  </si>
  <si>
    <t>Transferencia para a Conta Poupança Ref. ao resgate do pagamentos  da Taxa de Homologação do sindicato - rescisão contratual Antonio Bruno Fortes</t>
  </si>
  <si>
    <t>Transferencia para a Conta Poupança Ref. ao resgate do pagamentos do IMPOSTO 12/22- IRRF  - CLT</t>
  </si>
  <si>
    <t>Transferencia para a Conta Poupança Ref. ao resgate do pagamentos do IMPOSTO 12/22 -  INSS - CLT</t>
  </si>
  <si>
    <t>Transferencia para a Conta Poupança Ref. ao resgate do pagamentos do IMPOSTO 12/22 -  INSS -AUT</t>
  </si>
  <si>
    <t>Pagamento - VT - NF 60908  Viação Piracicabana S.A.</t>
  </si>
  <si>
    <t xml:space="preserve">Pagamento - VT - RC 1276842  Br Mobilidade Baixada Santista S.A. - SPE  </t>
  </si>
  <si>
    <t>Pagamento - NF 775  - Opiniao Assessoria Contabil Ltda - Contabilidade</t>
  </si>
  <si>
    <t>Pagamento - NF 3828 - Aparecida Cordeiro Cavalcanti - ME - Locação Radios</t>
  </si>
  <si>
    <t>Pagamento - NF  65732 - Labormed Assessoria em Segurança e Saúde Ocupacional Ltda - Serviços medicina e segurança trabalho</t>
  </si>
  <si>
    <r>
      <t xml:space="preserve">Pagamento -  V.A. e V.R. SODEXO Pass do brasil Serviços e Comércio S.A. -NFs 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</rPr>
      <t>213471 / 213472</t>
    </r>
  </si>
  <si>
    <t>Saldo Final</t>
  </si>
  <si>
    <t>CONCILIAÇÃO BANCÁRIA  - ESCOLAS VIDAS RECICLADAS - BANCO DO BRASIL CONTA 20280-0   FEVEREIRO/2023</t>
  </si>
  <si>
    <t>Repasse Seduc Parcela 02/23 Doc. Crédito 550.004.000.006.088</t>
  </si>
  <si>
    <t>Transferencia para Conta Corrente 202811-5 Ref. Ao reembolso do Pagamento do IMPOSTO 01/23 -  FGTS</t>
  </si>
  <si>
    <t>Transferencia para Conta Corrente 202811-5 Ref. Ao reembolso do Pagamento do IMPOSTO 01/23- IRRF  - CLT</t>
  </si>
  <si>
    <t>Transferencia para Conta Corrente 202811-5 Ref. Ao reembolso do Pagamento do IMPOSTO 01/23 -  INSS - CLT</t>
  </si>
  <si>
    <t>Transferencia para Conta Corrente 202811-5 Ref. Ao reembolso do Pagamento do IMPOSTO 01/23 -  INSS -AUT</t>
  </si>
  <si>
    <t>Pagamento - Função Monitor: Carla Antunes Rodrigues Pereira RPS 01/23</t>
  </si>
  <si>
    <t>Pagamento - Função Monitor: Natalia Stica De Andrade  RPS 01/23</t>
  </si>
  <si>
    <t>Pagamento - Função Monitor: Simone Catibone Holanda Soares RPS 01/23</t>
  </si>
  <si>
    <t>Pagamento - Função Monitor: Patricia Pereira da Silva Santos  RPS 01/23</t>
  </si>
  <si>
    <t>Pagamento - Função Monitor: Elizabeth Rojas Prata Ribeiro  RPS 01/23</t>
  </si>
  <si>
    <t>Pagamento - Função Monitor: Maria de Lurdes Santos Oliveira  RPS 01/23</t>
  </si>
  <si>
    <t>Pagamento -  Folha de Pagamento CLT 01/23</t>
  </si>
  <si>
    <t>Pagamento - Função Monitor: Adriana Montes Martins de Assunção  RPS 01/23</t>
  </si>
  <si>
    <t>Pagamento - Função Monitor: Dianne Carolline de araujo Silva  RPS 01/23</t>
  </si>
  <si>
    <t>Pagamento - Função Monitor: Jennifer Santos Schoumaker de Souza  RPS 01/23</t>
  </si>
  <si>
    <t>Pagamento - Função Monitor: Luã de aguiar Souza Papandre  RPS 01/23</t>
  </si>
  <si>
    <t>Devolução da conta corrente 202811-5 - Transferencia Errada ref: pagamento da guia do darf NF 65732 Labormed</t>
  </si>
  <si>
    <t>Outros Materiais de consumo</t>
  </si>
  <si>
    <t>Pagamento NF 74.746 -Roldão Auto Serviço Com. Alim. Sa - Lanche escolar</t>
  </si>
  <si>
    <t>Pagamento NF 2158 - Casa Rio Com de Produtos Alimenticios Ltda - EPP - Material descartavel</t>
  </si>
  <si>
    <t>Transferencia para Conta Corrente 202811-5 Ref. Ao reembolso do Pagamento do IMPOSTO 01/23 - ISS - NF 65732 Labormed</t>
  </si>
  <si>
    <t>Transferencia Errada para conta corrente 202811-5 ref:  pagamento da guia do darf NF 65732 Labormed</t>
  </si>
  <si>
    <r>
      <t xml:space="preserve">Pagamento -  SODEXO Pass do brasil Serviços e Comércio S.A. -NF 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</rPr>
      <t>369745 - VR Marcela dos Santos Vidoni</t>
    </r>
  </si>
  <si>
    <t>Pagamento da guia Darf  Ref:  ao IMPOSTO 01/23 - - PCC - (pis, Cofins, CSLL) - NF 65732 Labormed.</t>
  </si>
  <si>
    <t>Transferencia para Conta Corrente 202811-5 Ref. Ao reembolso do Pagamento do IMPOSTO 01/23 - ISS - AUT</t>
  </si>
  <si>
    <t>Transferencia para Conta Corrente 202811-5 Ref. Ao Reembolso do Pagamento do Seguro de VIDA - 02/2023</t>
  </si>
  <si>
    <t xml:space="preserve">Pagamento - NF  9556 Adriana Aparecida Diogo Pereira de Melo ME - Material de Limpeza </t>
  </si>
  <si>
    <t xml:space="preserve">Pagamento - VT - RC 1306286  Br Mobilidade Baixada Santista S.A. - SPE  </t>
  </si>
  <si>
    <r>
      <t xml:space="preserve">Pagamento -  V.A. e V.R. SODEXO Pass do brasil Serviços e Comércio S.A. -NFs 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</rPr>
      <t>432667/432666</t>
    </r>
  </si>
  <si>
    <t>Pagamento - VT - NF 61269  Viação Piracicabana S.A.</t>
  </si>
  <si>
    <t>Pagamento - NF 799  - Opiniao Assessoria Contabil Ltda - Contabilidade</t>
  </si>
  <si>
    <t>Pagamento - NF 8525 Torrefação de Café Praia Grande Ltda ME - Café</t>
  </si>
  <si>
    <t>Pagamento - NF  67089 -  Labormed Assessoria em Segurança e Saúde Ocupacional Ltda - Serviços medicina e segurança trabalho</t>
  </si>
  <si>
    <t>Pagamento - NF 224.592  Copolfood Com. Prod. Alimenticios Ltda - Lanche escolar</t>
  </si>
  <si>
    <t>Pagamento - VT - NF 61611  Viação Piracicabana S.A.</t>
  </si>
  <si>
    <t xml:space="preserve">Pagamento - VT - RC 1342236  Br Mobilidade Baixada Santista S.A. - SPE  </t>
  </si>
  <si>
    <r>
      <t xml:space="preserve">Pagamento -  V.A. e V.R. SODEXO Pass do brasil Serviços e Comércio S.A. -NFs 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</rPr>
      <t>685338/685342</t>
    </r>
  </si>
  <si>
    <t>Pagamento - NF  69090 -  Labormed Assessoria em Segurança e Saúde Ocupacional Ltda - Serviços medicina e segurança trabalho</t>
  </si>
  <si>
    <t>Pagamento - NF 820  - Opiniao Assessoria Contabil Ltda - Contabilidade</t>
  </si>
  <si>
    <t>Transferencia para conta corrente 470189291 Ref. Ao Pagamento NF 831 - Elizandro Cordeiro dos Santos 30530479850 - Manutenção de Jardinagem</t>
  </si>
  <si>
    <t xml:space="preserve">Pagamento - NF  9708 Adriana Aparecida Diogo Pereira de Melo ME - Material de Limpeza </t>
  </si>
  <si>
    <t>Transferencia para conta corrente 76102-8 Ref. Ao Pagamento da Taxa de serviços da Homologação Rescisão da Larissa - Sindicato Intermunicipal dos Empregados em Instiruições Beneficientes, Religiosas e Filantrópicas no Estado de São Paulo (SINDBENEFICENTE)</t>
  </si>
  <si>
    <t>Pagamento NF 133.111 - Lores Comercial Ltda - Crachá para os alunos/Setrans</t>
  </si>
  <si>
    <r>
      <t xml:space="preserve">Pagamento -  V.A. e V.R. Magda Paula Dos Santos Americano SODEXO Pass do brasil Serviços e Comércio S.A. -NFs 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</rPr>
      <t>582510/582515</t>
    </r>
  </si>
  <si>
    <t>Pagamento RC 4264 - Aparecida Cordeiro Cavalcanti - ME -  Locação de Radios</t>
  </si>
  <si>
    <t>Pagamento -  Rescisão contratual da Larissa Cunha Silva</t>
  </si>
  <si>
    <t>Transferencia para Conta Corrente 202811-5 Ref. Ao Reembolso do Pagamento do Seguro de VIDA - 03/2023</t>
  </si>
  <si>
    <t>Transferencia para Conta Corrente 202811-5 Ref. Ao reembolso do Pagamento do IMPOSTO 02/23 - ISS - NF</t>
  </si>
  <si>
    <t>Transferencia para Conta Corrente 202811-5 Ref. Ao reembolso do Pagamento do IMPOSTO 02/23 - ISS - AUT</t>
  </si>
  <si>
    <t>Transferencia para Conta Corrente 202811-5 Ref. Ao reembolso do Pagamento do IMPOSTO 02/23 -  INSS -AUT</t>
  </si>
  <si>
    <t>Transferencia para Conta Corrente 202811-5 Ref. Ao reembolso do Pagamento do IMPOSTO 02/23 -  INSS - CLT</t>
  </si>
  <si>
    <t>Transferencia para Conta Corrente 202811-5 Ref. Ao reembolso do Pagamento do IMPOSTO 02/23- IRRF  - CLT</t>
  </si>
  <si>
    <t>Transferencia para Conta Corrente 202811-5 Ref. Ao reembolso do Pagamento do IMPOSTO 02/23 -  FGTS</t>
  </si>
  <si>
    <t>Pagamento - Função Monitor: Mireya Rojas Santos  RPS 02/23</t>
  </si>
  <si>
    <t>Pagamento - Função Monitor: Elizabeth Rojas Prata Ribeiro  RPS 02/23</t>
  </si>
  <si>
    <t>Pagamento - Função Monitor: Patricia Pereira da Silva Santos  RPS 02/23</t>
  </si>
  <si>
    <t>Pagamento - Função Monitor: Simone Catibone Holanda Soares RPS 02/23</t>
  </si>
  <si>
    <t>Pagamento - Função Monitor: Luã de aguiar Souza Papandre  RPS 02/23</t>
  </si>
  <si>
    <t>Pagamento - Função Monitor: Natalia Stica De Andrade  RPS 02/23</t>
  </si>
  <si>
    <t>Pagamento - Função Monitor: Jennifer Santos Schoumaker de Souza RPS 02/23</t>
  </si>
  <si>
    <t>Pagamento - Função Monitor: Magda Paula dos Santos Americano RPS 02/23</t>
  </si>
  <si>
    <t>Pagamento - Função Monitor: Carla Antunes Rodrigues Pereira RPS 02/23</t>
  </si>
  <si>
    <t>Pagamento - Função Monitor: Dianne Carolline de araujo Silva  RPS 02/23</t>
  </si>
  <si>
    <t>Pagamento - Função Monitor: Adriana Montes Martins de Assunção  RPS 02/23</t>
  </si>
  <si>
    <t>Pagamento -  Folha de Pagamento CLT 02/23</t>
  </si>
  <si>
    <t>Pagamento - Função Monitor: Priscilla Rodrigues Villalobos RPS 02/23</t>
  </si>
  <si>
    <t>Pagamento - Função Monitor: Evellin Firmiano Lima RPS 02/23</t>
  </si>
  <si>
    <t>Pagamento - Função Monitor: Patricia Rafael Fernandes RPS 02/23</t>
  </si>
  <si>
    <t>Pagamento - Função Monitor: July Marques dos Santos RPS 02/23</t>
  </si>
  <si>
    <t>Repasse Seduc Parcela 03/2023 Doc. Crédito 550.004.000.006.088</t>
  </si>
  <si>
    <t>Pagamento NF 224 - Caue Suprimentos Comercio e Serviços Eireli - Lanches</t>
  </si>
  <si>
    <t>Pagamento - RC 4045  - Aparecida Cordeiro Cavalcanti - ME - Locação de Radios</t>
  </si>
  <si>
    <t>CONCILIAÇÃO BANCÁRIA  - ESCOLAS VIDAS RECICLADAS - BANCO DO BRASIL CONTA 20280-0   MARÇO/2023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</si>
</sst>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Times New Roman"/>
      <family val="1"/>
    </font>
    <font>
      <b/>
      <sz val="9"/>
      <color rgb="FF0070C0"/>
      <name val="Times New Roman"/>
      <family val="1"/>
    </font>
    <font>
      <b/>
      <sz val="9"/>
      <color rgb="FF00B05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10"/>
      <name val="Century"/>
      <family val="1"/>
    </font>
    <font>
      <b/>
      <sz val="10"/>
      <color rgb="FF00B050"/>
      <name val="Times New Roman"/>
      <family val="1"/>
    </font>
    <font>
      <sz val="9"/>
      <color rgb="FFFF0000"/>
      <name val="Times New Roman"/>
      <family val="1"/>
    </font>
    <font>
      <b/>
      <sz val="9"/>
      <name val="Segoe UI Historic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1" xfId="0" applyFont="1" applyFill="1" applyBorder="1" applyAlignment="1">
      <alignment horizontal="center"/>
    </xf>
    <xf numFmtId="44" fontId="7" fillId="2" borderId="1" xfId="1" applyFont="1" applyFill="1" applyBorder="1" applyAlignment="1">
      <alignment horizontal="center"/>
    </xf>
    <xf numFmtId="0" fontId="0" fillId="0" borderId="1" xfId="0" applyBorder="1"/>
    <xf numFmtId="44" fontId="2" fillId="0" borderId="1" xfId="1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44" fontId="3" fillId="0" borderId="2" xfId="1" applyFont="1" applyFill="1" applyBorder="1" applyAlignment="1">
      <alignment horizontal="right" wrapText="1"/>
    </xf>
    <xf numFmtId="14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164" fontId="4" fillId="0" borderId="1" xfId="0" applyNumberFormat="1" applyFont="1" applyBorder="1"/>
    <xf numFmtId="14" fontId="5" fillId="0" borderId="0" xfId="0" applyNumberFormat="1" applyFont="1" applyAlignment="1">
      <alignment horizontal="center" wrapText="1"/>
    </xf>
    <xf numFmtId="0" fontId="6" fillId="0" borderId="0" xfId="0" applyFont="1"/>
    <xf numFmtId="44" fontId="2" fillId="0" borderId="0" xfId="1" applyFont="1" applyFill="1" applyBorder="1" applyAlignment="1"/>
    <xf numFmtId="44" fontId="3" fillId="0" borderId="0" xfId="1" applyFont="1" applyFill="1" applyBorder="1" applyAlignment="1">
      <alignment horizontal="left" wrapText="1"/>
    </xf>
    <xf numFmtId="164" fontId="9" fillId="0" borderId="0" xfId="0" applyNumberFormat="1" applyFont="1"/>
    <xf numFmtId="14" fontId="5" fillId="5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/>
    <xf numFmtId="44" fontId="2" fillId="5" borderId="1" xfId="1" applyFont="1" applyFill="1" applyBorder="1" applyAlignment="1"/>
    <xf numFmtId="44" fontId="3" fillId="5" borderId="2" xfId="1" applyFont="1" applyFill="1" applyBorder="1" applyAlignment="1">
      <alignment horizontal="left" wrapText="1"/>
    </xf>
    <xf numFmtId="164" fontId="9" fillId="5" borderId="1" xfId="0" applyNumberFormat="1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wrapText="1"/>
    </xf>
    <xf numFmtId="44" fontId="2" fillId="0" borderId="5" xfId="1" applyFont="1" applyFill="1" applyBorder="1" applyAlignment="1">
      <alignment wrapText="1"/>
    </xf>
    <xf numFmtId="164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5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/>
    <xf numFmtId="44" fontId="2" fillId="2" borderId="1" xfId="1" applyFont="1" applyFill="1" applyBorder="1" applyAlignment="1"/>
    <xf numFmtId="44" fontId="3" fillId="2" borderId="2" xfId="1" applyFont="1" applyFill="1" applyBorder="1" applyAlignment="1">
      <alignment horizontal="left" wrapText="1"/>
    </xf>
    <xf numFmtId="164" fontId="9" fillId="2" borderId="1" xfId="0" applyNumberFormat="1" applyFont="1" applyFill="1" applyBorder="1"/>
    <xf numFmtId="0" fontId="5" fillId="3" borderId="1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</cellXfs>
  <cellStyles count="3">
    <cellStyle name="Moeda" xfId="1" builtinId="4"/>
    <cellStyle name="Mo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  <color rgb="FFFFFF99"/>
      <color rgb="FF8000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opLeftCell="A22" workbookViewId="0">
      <selection activeCell="C8" sqref="C8"/>
    </sheetView>
  </sheetViews>
  <sheetFormatPr baseColWidth="10" defaultColWidth="8.83203125" defaultRowHeight="15" x14ac:dyDescent="0.2"/>
  <cols>
    <col min="1" max="1" width="8.6640625" bestFit="1" customWidth="1"/>
    <col min="2" max="2" width="12.5" customWidth="1"/>
    <col min="3" max="3" width="88.6640625" customWidth="1"/>
    <col min="4" max="4" width="13.1640625" customWidth="1"/>
    <col min="5" max="5" width="12" bestFit="1" customWidth="1"/>
    <col min="6" max="6" width="11.5" customWidth="1"/>
    <col min="8" max="8" width="11.6640625" bestFit="1" customWidth="1"/>
  </cols>
  <sheetData>
    <row r="1" spans="1:6" ht="15.75" customHeight="1" x14ac:dyDescent="0.2">
      <c r="A1" s="34" t="s">
        <v>9</v>
      </c>
      <c r="B1" s="35"/>
      <c r="C1" s="35"/>
      <c r="D1" s="35"/>
      <c r="E1" s="35"/>
      <c r="F1" s="36"/>
    </row>
    <row r="2" spans="1:6" ht="12.75" customHeight="1" x14ac:dyDescent="0.2">
      <c r="A2" s="1" t="s">
        <v>0</v>
      </c>
      <c r="B2" s="1" t="s">
        <v>6</v>
      </c>
      <c r="C2" s="1" t="s">
        <v>1</v>
      </c>
      <c r="D2" s="2" t="s">
        <v>2</v>
      </c>
      <c r="E2" s="2" t="s">
        <v>3</v>
      </c>
      <c r="F2" s="2" t="s">
        <v>4</v>
      </c>
    </row>
    <row r="3" spans="1:6" x14ac:dyDescent="0.2">
      <c r="A3" s="7">
        <v>44925</v>
      </c>
      <c r="B3" s="7"/>
      <c r="C3" s="8" t="s">
        <v>5</v>
      </c>
      <c r="D3" s="4"/>
      <c r="E3" s="6"/>
      <c r="F3" s="9">
        <v>60900.86</v>
      </c>
    </row>
    <row r="4" spans="1:6" x14ac:dyDescent="0.2">
      <c r="A4" s="20">
        <v>44928</v>
      </c>
      <c r="B4" s="7"/>
      <c r="C4" s="5" t="s">
        <v>10</v>
      </c>
      <c r="D4" s="4">
        <v>60900.86</v>
      </c>
      <c r="E4" s="6"/>
      <c r="F4" s="9">
        <f>F3-D4</f>
        <v>0</v>
      </c>
    </row>
    <row r="5" spans="1:6" x14ac:dyDescent="0.2">
      <c r="A5" s="7">
        <v>44931</v>
      </c>
      <c r="B5" s="7"/>
      <c r="C5" s="8" t="s">
        <v>12</v>
      </c>
      <c r="D5" s="4"/>
      <c r="E5" s="6">
        <v>3217.18</v>
      </c>
      <c r="F5" s="9"/>
    </row>
    <row r="6" spans="1:6" x14ac:dyDescent="0.2">
      <c r="A6" s="7">
        <v>44931</v>
      </c>
      <c r="B6" s="7" t="s">
        <v>7</v>
      </c>
      <c r="C6" s="21" t="s">
        <v>11</v>
      </c>
      <c r="D6" s="4">
        <v>3217.18</v>
      </c>
      <c r="E6" s="6"/>
      <c r="F6" s="9">
        <f>F4+E5-D6</f>
        <v>0</v>
      </c>
    </row>
    <row r="7" spans="1:6" x14ac:dyDescent="0.2">
      <c r="A7" s="7">
        <v>44937</v>
      </c>
      <c r="B7" s="7"/>
      <c r="C7" s="8" t="s">
        <v>21</v>
      </c>
      <c r="D7" s="4"/>
      <c r="E7" s="6">
        <v>3.61</v>
      </c>
      <c r="F7" s="9"/>
    </row>
    <row r="8" spans="1:6" x14ac:dyDescent="0.2">
      <c r="A8" s="7">
        <v>44937</v>
      </c>
      <c r="B8" s="7"/>
      <c r="C8" s="8" t="s">
        <v>20</v>
      </c>
      <c r="D8" s="4"/>
      <c r="E8" s="6">
        <v>520.35</v>
      </c>
      <c r="F8" s="9"/>
    </row>
    <row r="9" spans="1:6" x14ac:dyDescent="0.2">
      <c r="A9" s="7">
        <v>44937</v>
      </c>
      <c r="B9" s="7"/>
      <c r="C9" s="8" t="s">
        <v>19</v>
      </c>
      <c r="D9" s="4"/>
      <c r="E9" s="6">
        <v>150.22</v>
      </c>
      <c r="F9" s="9"/>
    </row>
    <row r="10" spans="1:6" x14ac:dyDescent="0.2">
      <c r="A10" s="7">
        <v>44937</v>
      </c>
      <c r="B10" s="7"/>
      <c r="C10" s="8" t="s">
        <v>14</v>
      </c>
      <c r="D10" s="4"/>
      <c r="E10" s="6">
        <v>50</v>
      </c>
      <c r="F10" s="9"/>
    </row>
    <row r="11" spans="1:6" ht="26" x14ac:dyDescent="0.2">
      <c r="A11" s="20">
        <v>44937</v>
      </c>
      <c r="B11" s="20" t="s">
        <v>7</v>
      </c>
      <c r="C11" s="22" t="s">
        <v>15</v>
      </c>
      <c r="D11" s="4">
        <v>50</v>
      </c>
      <c r="E11" s="6"/>
      <c r="F11" s="9"/>
    </row>
    <row r="12" spans="1:6" x14ac:dyDescent="0.2">
      <c r="A12" s="7">
        <v>44937</v>
      </c>
      <c r="B12" s="7" t="s">
        <v>7</v>
      </c>
      <c r="C12" s="21" t="s">
        <v>16</v>
      </c>
      <c r="D12" s="4">
        <v>3.61</v>
      </c>
      <c r="E12" s="6"/>
      <c r="F12" s="9"/>
    </row>
    <row r="13" spans="1:6" x14ac:dyDescent="0.2">
      <c r="A13" s="7">
        <v>44937</v>
      </c>
      <c r="B13" s="7" t="s">
        <v>7</v>
      </c>
      <c r="C13" s="21" t="s">
        <v>17</v>
      </c>
      <c r="D13" s="4">
        <v>520.35</v>
      </c>
      <c r="E13" s="6"/>
      <c r="F13" s="9"/>
    </row>
    <row r="14" spans="1:6" x14ac:dyDescent="0.2">
      <c r="A14" s="7">
        <v>44937</v>
      </c>
      <c r="B14" s="7" t="s">
        <v>7</v>
      </c>
      <c r="C14" s="23" t="s">
        <v>18</v>
      </c>
      <c r="D14" s="4">
        <v>150.22</v>
      </c>
      <c r="E14" s="6"/>
      <c r="F14" s="9">
        <f>F6+E7+E8+E9+E10-D11-D12-D13-D14</f>
        <v>0</v>
      </c>
    </row>
    <row r="15" spans="1:6" x14ac:dyDescent="0.2">
      <c r="A15" s="7">
        <v>44938</v>
      </c>
      <c r="B15" s="7"/>
      <c r="C15" s="8" t="s">
        <v>13</v>
      </c>
      <c r="D15" s="4"/>
      <c r="E15" s="6">
        <v>536.5</v>
      </c>
      <c r="F15" s="9"/>
    </row>
    <row r="16" spans="1:6" x14ac:dyDescent="0.2">
      <c r="A16" s="7">
        <v>44938</v>
      </c>
      <c r="B16" s="7"/>
      <c r="C16" s="21" t="s">
        <v>23</v>
      </c>
      <c r="D16" s="4"/>
      <c r="E16" s="6">
        <v>2501.83</v>
      </c>
      <c r="F16" s="9"/>
    </row>
    <row r="17" spans="1:6" x14ac:dyDescent="0.2">
      <c r="A17" s="7">
        <v>44938</v>
      </c>
      <c r="B17" s="7"/>
      <c r="C17" s="21" t="s">
        <v>22</v>
      </c>
      <c r="E17" s="6">
        <v>5203.63</v>
      </c>
      <c r="F17" s="9"/>
    </row>
    <row r="18" spans="1:6" x14ac:dyDescent="0.2">
      <c r="A18" s="7">
        <v>44938</v>
      </c>
      <c r="B18" s="7" t="s">
        <v>7</v>
      </c>
      <c r="C18" s="21" t="s">
        <v>24</v>
      </c>
      <c r="D18" s="4">
        <v>5203.63</v>
      </c>
      <c r="E18" s="6"/>
      <c r="F18" s="9"/>
    </row>
    <row r="19" spans="1:6" x14ac:dyDescent="0.2">
      <c r="A19" s="7">
        <v>44938</v>
      </c>
      <c r="B19" s="20" t="s">
        <v>7</v>
      </c>
      <c r="C19" s="21" t="s">
        <v>25</v>
      </c>
      <c r="D19" s="4">
        <v>2501.83</v>
      </c>
      <c r="E19" s="6"/>
      <c r="F19" s="9"/>
    </row>
    <row r="20" spans="1:6" x14ac:dyDescent="0.2">
      <c r="A20" s="7">
        <v>44938</v>
      </c>
      <c r="B20" s="7" t="s">
        <v>7</v>
      </c>
      <c r="C20" s="21" t="s">
        <v>26</v>
      </c>
      <c r="D20" s="4">
        <v>536.5</v>
      </c>
      <c r="E20" s="6"/>
      <c r="F20" s="9">
        <f>F14+E15+E16+E17-D18-D19-D20</f>
        <v>-9.0949470177292824E-13</v>
      </c>
    </row>
    <row r="21" spans="1:6" x14ac:dyDescent="0.2">
      <c r="A21" s="7">
        <v>44939</v>
      </c>
      <c r="B21" s="20"/>
      <c r="C21" s="21" t="s">
        <v>27</v>
      </c>
      <c r="D21" s="4"/>
      <c r="E21" s="6">
        <v>94084</v>
      </c>
      <c r="F21" s="9">
        <f>F20+E21</f>
        <v>94084</v>
      </c>
    </row>
    <row r="22" spans="1:6" ht="27" x14ac:dyDescent="0.2">
      <c r="A22" s="20">
        <v>44946</v>
      </c>
      <c r="B22" s="20" t="s">
        <v>8</v>
      </c>
      <c r="C22" s="24" t="s">
        <v>28</v>
      </c>
      <c r="D22" s="4">
        <v>500</v>
      </c>
      <c r="E22" s="6"/>
      <c r="F22" s="9">
        <f>F21-D22</f>
        <v>93584</v>
      </c>
    </row>
    <row r="23" spans="1:6" x14ac:dyDescent="0.2">
      <c r="A23" s="7">
        <v>44949</v>
      </c>
      <c r="B23" s="7"/>
      <c r="C23" s="21" t="s">
        <v>29</v>
      </c>
      <c r="D23" s="4">
        <v>3217.18</v>
      </c>
      <c r="E23" s="6"/>
      <c r="F23" s="9"/>
    </row>
    <row r="24" spans="1:6" x14ac:dyDescent="0.2">
      <c r="A24" s="7">
        <v>44949</v>
      </c>
      <c r="B24" s="7"/>
      <c r="C24" s="21" t="s">
        <v>30</v>
      </c>
      <c r="D24" s="4">
        <v>3.61</v>
      </c>
      <c r="E24" s="6"/>
      <c r="F24" s="9"/>
    </row>
    <row r="25" spans="1:6" x14ac:dyDescent="0.2">
      <c r="A25" s="7">
        <v>44949</v>
      </c>
      <c r="B25" s="7"/>
      <c r="C25" s="21" t="s">
        <v>31</v>
      </c>
      <c r="D25" s="4">
        <v>520.35</v>
      </c>
      <c r="E25" s="6"/>
      <c r="F25" s="9"/>
    </row>
    <row r="26" spans="1:6" x14ac:dyDescent="0.2">
      <c r="A26" s="7">
        <v>44949</v>
      </c>
      <c r="B26" s="7"/>
      <c r="C26" s="21" t="s">
        <v>32</v>
      </c>
      <c r="D26" s="4">
        <v>150.22</v>
      </c>
      <c r="E26" s="6"/>
      <c r="F26" s="9"/>
    </row>
    <row r="27" spans="1:6" ht="26" x14ac:dyDescent="0.2">
      <c r="A27" s="20">
        <v>44949</v>
      </c>
      <c r="B27" s="20"/>
      <c r="C27" s="22" t="s">
        <v>33</v>
      </c>
      <c r="D27" s="4">
        <v>50</v>
      </c>
      <c r="E27" s="6"/>
      <c r="F27" s="9"/>
    </row>
    <row r="28" spans="1:6" x14ac:dyDescent="0.2">
      <c r="A28" s="7">
        <v>44949</v>
      </c>
      <c r="B28" s="7"/>
      <c r="C28" s="21" t="s">
        <v>34</v>
      </c>
      <c r="D28" s="4">
        <v>536.5</v>
      </c>
      <c r="E28" s="6"/>
      <c r="F28" s="9"/>
    </row>
    <row r="29" spans="1:6" x14ac:dyDescent="0.2">
      <c r="A29" s="7">
        <v>44949</v>
      </c>
      <c r="B29" s="7"/>
      <c r="C29" s="21" t="s">
        <v>35</v>
      </c>
      <c r="D29" s="4">
        <v>2501.83</v>
      </c>
      <c r="E29" s="6"/>
      <c r="F29" s="9"/>
    </row>
    <row r="30" spans="1:6" x14ac:dyDescent="0.2">
      <c r="A30" s="7">
        <v>44949</v>
      </c>
      <c r="B30" s="7"/>
      <c r="C30" s="21" t="s">
        <v>36</v>
      </c>
      <c r="D30" s="4">
        <v>5203.63</v>
      </c>
      <c r="E30" s="6"/>
      <c r="F30" s="9"/>
    </row>
    <row r="31" spans="1:6" x14ac:dyDescent="0.2">
      <c r="A31" s="7">
        <v>44949</v>
      </c>
      <c r="B31" s="7" t="s">
        <v>7</v>
      </c>
      <c r="C31" s="24" t="s">
        <v>42</v>
      </c>
      <c r="D31" s="4">
        <v>4937.17</v>
      </c>
      <c r="E31" s="6"/>
      <c r="F31" s="9"/>
    </row>
    <row r="32" spans="1:6" x14ac:dyDescent="0.2">
      <c r="A32" s="20">
        <v>44949</v>
      </c>
      <c r="B32" s="20" t="s">
        <v>7</v>
      </c>
      <c r="C32" s="21" t="s">
        <v>37</v>
      </c>
      <c r="D32" s="4">
        <v>514.79999999999995</v>
      </c>
      <c r="E32" s="6"/>
      <c r="F32" s="9"/>
    </row>
    <row r="33" spans="1:6" x14ac:dyDescent="0.2">
      <c r="A33" s="20">
        <v>44949</v>
      </c>
      <c r="B33" s="20" t="s">
        <v>7</v>
      </c>
      <c r="C33" s="21" t="s">
        <v>38</v>
      </c>
      <c r="D33" s="25">
        <v>872.31</v>
      </c>
      <c r="E33" s="6"/>
      <c r="F33" s="9">
        <f>F22-D23-D24-D25-D26-D27-D28-D29-D30-D31-D32-D33</f>
        <v>75076.399999999994</v>
      </c>
    </row>
    <row r="34" spans="1:6" ht="26" x14ac:dyDescent="0.2">
      <c r="A34" s="20">
        <v>44950</v>
      </c>
      <c r="B34" s="20" t="s">
        <v>8</v>
      </c>
      <c r="C34" s="8" t="s">
        <v>39</v>
      </c>
      <c r="D34" s="4">
        <v>640</v>
      </c>
      <c r="E34" s="6"/>
      <c r="F34" s="9"/>
    </row>
    <row r="35" spans="1:6" ht="26" x14ac:dyDescent="0.2">
      <c r="A35" s="7">
        <v>44950</v>
      </c>
      <c r="B35" s="20" t="s">
        <v>8</v>
      </c>
      <c r="C35" s="24" t="s">
        <v>40</v>
      </c>
      <c r="D35" s="4">
        <v>260</v>
      </c>
      <c r="E35" s="6"/>
      <c r="F35" s="9"/>
    </row>
    <row r="36" spans="1:6" ht="26" x14ac:dyDescent="0.2">
      <c r="A36" s="7">
        <v>44950</v>
      </c>
      <c r="B36" s="20" t="s">
        <v>8</v>
      </c>
      <c r="C36" s="8" t="s">
        <v>41</v>
      </c>
      <c r="D36" s="4">
        <v>317.95</v>
      </c>
      <c r="E36" s="6"/>
      <c r="F36" s="26">
        <f>F33-D34-D35-D36</f>
        <v>73858.45</v>
      </c>
    </row>
    <row r="37" spans="1:6" x14ac:dyDescent="0.2">
      <c r="A37" s="15">
        <v>44957</v>
      </c>
      <c r="B37" s="15"/>
      <c r="C37" s="16" t="s">
        <v>43</v>
      </c>
      <c r="D37" s="17"/>
      <c r="E37" s="18"/>
      <c r="F37" s="19">
        <f>F36</f>
        <v>73858.45</v>
      </c>
    </row>
    <row r="38" spans="1:6" x14ac:dyDescent="0.2">
      <c r="A38" s="10"/>
      <c r="B38" s="10"/>
      <c r="C38" s="11"/>
      <c r="D38" s="12"/>
      <c r="E38" s="13"/>
      <c r="F38" s="14"/>
    </row>
  </sheetData>
  <mergeCells count="1">
    <mergeCell ref="A1:F1"/>
  </mergeCells>
  <pageMargins left="0" right="0" top="0" bottom="0" header="0" footer="0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BD21-5256-4675-9F48-8F03DD255684}">
  <dimension ref="A1:F38"/>
  <sheetViews>
    <sheetView topLeftCell="A31" workbookViewId="0">
      <selection activeCell="C14" sqref="C14"/>
    </sheetView>
  </sheetViews>
  <sheetFormatPr baseColWidth="10" defaultColWidth="8.83203125" defaultRowHeight="15" x14ac:dyDescent="0.2"/>
  <cols>
    <col min="1" max="1" width="8.6640625" bestFit="1" customWidth="1"/>
    <col min="2" max="2" width="12.5" customWidth="1"/>
    <col min="3" max="3" width="88.6640625" customWidth="1"/>
    <col min="4" max="4" width="13.1640625" customWidth="1"/>
    <col min="5" max="5" width="12" bestFit="1" customWidth="1"/>
    <col min="6" max="6" width="12.5" bestFit="1" customWidth="1"/>
    <col min="8" max="8" width="11.6640625" bestFit="1" customWidth="1"/>
  </cols>
  <sheetData>
    <row r="1" spans="1:6" ht="15.75" customHeight="1" x14ac:dyDescent="0.2">
      <c r="A1" s="34" t="s">
        <v>44</v>
      </c>
      <c r="B1" s="35"/>
      <c r="C1" s="35"/>
      <c r="D1" s="35"/>
      <c r="E1" s="35"/>
      <c r="F1" s="36"/>
    </row>
    <row r="2" spans="1:6" ht="12.75" customHeight="1" x14ac:dyDescent="0.2">
      <c r="A2" s="1" t="s">
        <v>0</v>
      </c>
      <c r="B2" s="1" t="s">
        <v>6</v>
      </c>
      <c r="C2" s="1" t="s">
        <v>1</v>
      </c>
      <c r="D2" s="2" t="s">
        <v>2</v>
      </c>
      <c r="E2" s="2" t="s">
        <v>3</v>
      </c>
      <c r="F2" s="2" t="s">
        <v>4</v>
      </c>
    </row>
    <row r="3" spans="1:6" x14ac:dyDescent="0.2">
      <c r="A3" s="7">
        <v>44950</v>
      </c>
      <c r="B3" s="7"/>
      <c r="C3" s="8" t="s">
        <v>5</v>
      </c>
      <c r="D3" s="4"/>
      <c r="E3" s="6"/>
      <c r="F3" s="9">
        <v>73858.45</v>
      </c>
    </row>
    <row r="4" spans="1:6" x14ac:dyDescent="0.2">
      <c r="A4" s="20">
        <v>44960</v>
      </c>
      <c r="B4" s="7"/>
      <c r="C4" s="21" t="s">
        <v>45</v>
      </c>
      <c r="D4" s="4"/>
      <c r="E4" s="6">
        <v>94084</v>
      </c>
      <c r="F4" s="9"/>
    </row>
    <row r="5" spans="1:6" x14ac:dyDescent="0.2">
      <c r="A5" s="20">
        <v>44960</v>
      </c>
      <c r="B5" s="7" t="s">
        <v>7</v>
      </c>
      <c r="C5" s="21" t="s">
        <v>46</v>
      </c>
      <c r="D5" s="4">
        <v>2105.71</v>
      </c>
      <c r="E5" s="6"/>
      <c r="F5" s="9"/>
    </row>
    <row r="6" spans="1:6" x14ac:dyDescent="0.2">
      <c r="A6" s="20">
        <v>44960</v>
      </c>
      <c r="B6" s="7" t="s">
        <v>7</v>
      </c>
      <c r="C6" s="21" t="s">
        <v>47</v>
      </c>
      <c r="D6" s="4">
        <v>386.12</v>
      </c>
      <c r="E6" s="6"/>
      <c r="F6" s="9"/>
    </row>
    <row r="7" spans="1:6" x14ac:dyDescent="0.2">
      <c r="A7" s="20">
        <v>44960</v>
      </c>
      <c r="B7" s="7" t="s">
        <v>7</v>
      </c>
      <c r="C7" s="21" t="s">
        <v>48</v>
      </c>
      <c r="D7" s="4">
        <v>2222.27</v>
      </c>
      <c r="E7" s="6"/>
      <c r="F7" s="9"/>
    </row>
    <row r="8" spans="1:6" x14ac:dyDescent="0.2">
      <c r="A8" s="20">
        <v>44960</v>
      </c>
      <c r="B8" s="7" t="s">
        <v>7</v>
      </c>
      <c r="C8" s="21" t="s">
        <v>49</v>
      </c>
      <c r="D8" s="4">
        <v>3640.56</v>
      </c>
      <c r="E8" s="6"/>
      <c r="F8" s="9">
        <f>F3+E4-D5-D6-D7-D8</f>
        <v>159587.79000000004</v>
      </c>
    </row>
    <row r="9" spans="1:6" x14ac:dyDescent="0.2">
      <c r="A9" s="20">
        <v>44963</v>
      </c>
      <c r="B9" s="20" t="s">
        <v>7</v>
      </c>
      <c r="C9" s="21" t="s">
        <v>50</v>
      </c>
      <c r="D9" s="4">
        <v>1090.32</v>
      </c>
      <c r="E9" s="6"/>
      <c r="F9" s="9"/>
    </row>
    <row r="10" spans="1:6" x14ac:dyDescent="0.2">
      <c r="A10" s="20">
        <v>44963</v>
      </c>
      <c r="B10" s="20" t="s">
        <v>7</v>
      </c>
      <c r="C10" s="21" t="s">
        <v>51</v>
      </c>
      <c r="D10" s="4">
        <v>1216.1300000000001</v>
      </c>
      <c r="E10" s="6"/>
      <c r="F10" s="9"/>
    </row>
    <row r="11" spans="1:6" x14ac:dyDescent="0.2">
      <c r="A11" s="20">
        <v>44963</v>
      </c>
      <c r="B11" s="20" t="s">
        <v>7</v>
      </c>
      <c r="C11" s="21" t="s">
        <v>52</v>
      </c>
      <c r="D11" s="4">
        <v>1300</v>
      </c>
      <c r="E11" s="6"/>
      <c r="F11" s="9"/>
    </row>
    <row r="12" spans="1:6" x14ac:dyDescent="0.2">
      <c r="A12" s="20">
        <v>44963</v>
      </c>
      <c r="B12" s="20" t="s">
        <v>7</v>
      </c>
      <c r="C12" s="21" t="s">
        <v>53</v>
      </c>
      <c r="D12" s="4">
        <v>1608.76</v>
      </c>
      <c r="E12" s="6"/>
      <c r="F12" s="9"/>
    </row>
    <row r="13" spans="1:6" x14ac:dyDescent="0.2">
      <c r="A13" s="20">
        <v>44963</v>
      </c>
      <c r="B13" s="20" t="s">
        <v>7</v>
      </c>
      <c r="C13" s="21" t="s">
        <v>54</v>
      </c>
      <c r="D13" s="4">
        <v>1300</v>
      </c>
      <c r="E13" s="6"/>
      <c r="F13" s="9"/>
    </row>
    <row r="14" spans="1:6" x14ac:dyDescent="0.2">
      <c r="A14" s="20">
        <v>44963</v>
      </c>
      <c r="B14" s="7" t="s">
        <v>7</v>
      </c>
      <c r="C14" s="21" t="s">
        <v>55</v>
      </c>
      <c r="D14" s="4">
        <v>1300</v>
      </c>
      <c r="E14" s="6"/>
      <c r="F14" s="9"/>
    </row>
    <row r="15" spans="1:6" x14ac:dyDescent="0.2">
      <c r="A15" s="20">
        <v>44963</v>
      </c>
      <c r="B15" s="7" t="s">
        <v>7</v>
      </c>
      <c r="C15" s="21" t="s">
        <v>56</v>
      </c>
      <c r="D15" s="4">
        <v>21180.99</v>
      </c>
      <c r="E15" s="6"/>
      <c r="F15" s="9"/>
    </row>
    <row r="16" spans="1:6" x14ac:dyDescent="0.2">
      <c r="A16" s="20">
        <v>44963</v>
      </c>
      <c r="B16" s="7" t="s">
        <v>7</v>
      </c>
      <c r="C16" s="21" t="s">
        <v>57</v>
      </c>
      <c r="D16" s="4">
        <v>1608.76</v>
      </c>
      <c r="E16" s="6"/>
      <c r="F16" s="9"/>
    </row>
    <row r="17" spans="1:6" x14ac:dyDescent="0.2">
      <c r="A17" s="20">
        <v>44963</v>
      </c>
      <c r="B17" s="7" t="s">
        <v>7</v>
      </c>
      <c r="C17" s="21" t="s">
        <v>58</v>
      </c>
      <c r="D17" s="4">
        <v>1556.87</v>
      </c>
      <c r="E17" s="6"/>
      <c r="F17" s="9"/>
    </row>
    <row r="18" spans="1:6" x14ac:dyDescent="0.2">
      <c r="A18" s="20">
        <v>44963</v>
      </c>
      <c r="B18" s="7" t="s">
        <v>7</v>
      </c>
      <c r="C18" s="21" t="s">
        <v>59</v>
      </c>
      <c r="D18" s="4">
        <v>1608.76</v>
      </c>
      <c r="E18" s="6"/>
      <c r="F18" s="9"/>
    </row>
    <row r="19" spans="1:6" x14ac:dyDescent="0.2">
      <c r="A19" s="20">
        <v>44963</v>
      </c>
      <c r="B19" s="7" t="s">
        <v>7</v>
      </c>
      <c r="C19" s="21" t="s">
        <v>60</v>
      </c>
      <c r="D19" s="4">
        <v>1608.76</v>
      </c>
      <c r="E19" s="6"/>
      <c r="F19" s="9">
        <f>F8-D9-D10-D11-D12-D13-D14-D15-D16-D17-D18-D19</f>
        <v>124208.44000000003</v>
      </c>
    </row>
    <row r="20" spans="1:6" ht="29" x14ac:dyDescent="0.2">
      <c r="A20" s="20">
        <v>44965</v>
      </c>
      <c r="B20" s="7" t="s">
        <v>7</v>
      </c>
      <c r="C20" s="5" t="s">
        <v>61</v>
      </c>
      <c r="D20" s="4"/>
      <c r="E20" s="6">
        <v>15.84</v>
      </c>
      <c r="F20" s="9"/>
    </row>
    <row r="21" spans="1:6" ht="26" x14ac:dyDescent="0.2">
      <c r="A21" s="20">
        <v>44965</v>
      </c>
      <c r="B21" s="20" t="s">
        <v>62</v>
      </c>
      <c r="C21" s="22" t="s">
        <v>63</v>
      </c>
      <c r="D21" s="4">
        <v>188.89</v>
      </c>
      <c r="E21" s="6"/>
      <c r="F21" s="9"/>
    </row>
    <row r="22" spans="1:6" ht="26" x14ac:dyDescent="0.2">
      <c r="A22" s="20">
        <v>44965</v>
      </c>
      <c r="B22" s="20" t="s">
        <v>62</v>
      </c>
      <c r="C22" s="22" t="s">
        <v>64</v>
      </c>
      <c r="D22" s="4">
        <v>62.91</v>
      </c>
      <c r="E22" s="6"/>
      <c r="F22" s="9"/>
    </row>
    <row r="23" spans="1:6" x14ac:dyDescent="0.2">
      <c r="A23" s="20">
        <v>44965</v>
      </c>
      <c r="B23" s="7" t="s">
        <v>7</v>
      </c>
      <c r="C23" s="21" t="s">
        <v>65</v>
      </c>
      <c r="D23" s="4">
        <v>6.81</v>
      </c>
      <c r="E23" s="6"/>
      <c r="F23" s="9"/>
    </row>
    <row r="24" spans="1:6" x14ac:dyDescent="0.2">
      <c r="A24" s="20">
        <v>44965</v>
      </c>
      <c r="B24" s="20" t="s">
        <v>7</v>
      </c>
      <c r="C24" s="5" t="s">
        <v>66</v>
      </c>
      <c r="D24" s="4">
        <v>15.84</v>
      </c>
      <c r="E24" s="6"/>
      <c r="F24" s="3"/>
    </row>
    <row r="25" spans="1:6" x14ac:dyDescent="0.2">
      <c r="A25" s="20">
        <v>44965</v>
      </c>
      <c r="B25" s="20" t="s">
        <v>7</v>
      </c>
      <c r="C25" s="24" t="s">
        <v>67</v>
      </c>
      <c r="D25" s="4">
        <v>505.72</v>
      </c>
      <c r="E25" s="6"/>
      <c r="F25" s="9"/>
    </row>
    <row r="26" spans="1:6" x14ac:dyDescent="0.2">
      <c r="A26" s="20">
        <v>44965</v>
      </c>
      <c r="B26" s="7" t="s">
        <v>7</v>
      </c>
      <c r="C26" s="21" t="s">
        <v>68</v>
      </c>
      <c r="D26" s="4">
        <v>15.84</v>
      </c>
      <c r="E26" s="6"/>
      <c r="F26" s="9">
        <f>F19+E20-D21-D22-D23-D24-D25-D26</f>
        <v>123428.27000000003</v>
      </c>
    </row>
    <row r="27" spans="1:6" x14ac:dyDescent="0.2">
      <c r="A27" s="20">
        <v>44967</v>
      </c>
      <c r="B27" s="7" t="s">
        <v>7</v>
      </c>
      <c r="C27" s="21" t="s">
        <v>69</v>
      </c>
      <c r="D27" s="4">
        <v>364.05</v>
      </c>
      <c r="E27" s="6"/>
      <c r="F27" s="9"/>
    </row>
    <row r="28" spans="1:6" x14ac:dyDescent="0.2">
      <c r="A28" s="20">
        <v>44967</v>
      </c>
      <c r="B28" s="7" t="s">
        <v>7</v>
      </c>
      <c r="C28" s="23" t="s">
        <v>70</v>
      </c>
      <c r="D28" s="4">
        <v>128.76</v>
      </c>
      <c r="E28" s="6"/>
      <c r="F28" s="9">
        <f>F26-D27-D28</f>
        <v>122935.46000000004</v>
      </c>
    </row>
    <row r="29" spans="1:6" ht="26" x14ac:dyDescent="0.2">
      <c r="A29" s="20">
        <v>44979</v>
      </c>
      <c r="B29" s="20" t="s">
        <v>62</v>
      </c>
      <c r="C29" s="27" t="s">
        <v>71</v>
      </c>
      <c r="D29" s="4">
        <v>2000.1</v>
      </c>
      <c r="E29" s="6"/>
      <c r="F29" s="9"/>
    </row>
    <row r="30" spans="1:6" x14ac:dyDescent="0.2">
      <c r="A30" s="20">
        <v>44979</v>
      </c>
      <c r="B30" s="20" t="s">
        <v>7</v>
      </c>
      <c r="C30" s="21" t="s">
        <v>72</v>
      </c>
      <c r="D30" s="25">
        <v>931.43</v>
      </c>
      <c r="E30" s="6"/>
      <c r="F30" s="9"/>
    </row>
    <row r="31" spans="1:6" x14ac:dyDescent="0.2">
      <c r="A31" s="20">
        <v>44979</v>
      </c>
      <c r="B31" s="7" t="s">
        <v>7</v>
      </c>
      <c r="C31" s="24" t="s">
        <v>73</v>
      </c>
      <c r="D31" s="4">
        <v>6301</v>
      </c>
      <c r="E31" s="6"/>
      <c r="F31" s="9"/>
    </row>
    <row r="32" spans="1:6" x14ac:dyDescent="0.2">
      <c r="A32" s="20">
        <v>44979</v>
      </c>
      <c r="B32" s="20" t="s">
        <v>7</v>
      </c>
      <c r="C32" s="21" t="s">
        <v>74</v>
      </c>
      <c r="D32" s="4">
        <v>663.3</v>
      </c>
      <c r="E32" s="6"/>
      <c r="F32" s="9">
        <f>F28-D29-D30-D31-D32</f>
        <v>113039.63000000003</v>
      </c>
    </row>
    <row r="33" spans="1:6" ht="26" x14ac:dyDescent="0.2">
      <c r="A33" s="20">
        <v>44985</v>
      </c>
      <c r="B33" s="20" t="s">
        <v>8</v>
      </c>
      <c r="C33" s="8" t="s">
        <v>75</v>
      </c>
      <c r="D33" s="4">
        <v>640</v>
      </c>
      <c r="E33" s="6"/>
      <c r="F33" s="9">
        <f>F32-D33</f>
        <v>112399.63000000003</v>
      </c>
    </row>
    <row r="34" spans="1:6" ht="26" x14ac:dyDescent="0.2">
      <c r="A34" s="20">
        <v>44984</v>
      </c>
      <c r="B34" s="20" t="s">
        <v>62</v>
      </c>
      <c r="C34" s="8" t="s">
        <v>76</v>
      </c>
      <c r="D34" s="4">
        <v>240</v>
      </c>
      <c r="E34" s="6"/>
      <c r="F34" s="9">
        <f>F33-D34</f>
        <v>112159.63000000003</v>
      </c>
    </row>
    <row r="35" spans="1:6" ht="26" x14ac:dyDescent="0.2">
      <c r="A35" s="20">
        <v>44985</v>
      </c>
      <c r="B35" s="20" t="s">
        <v>8</v>
      </c>
      <c r="C35" s="8" t="s">
        <v>77</v>
      </c>
      <c r="D35" s="4">
        <v>151.69999999999999</v>
      </c>
      <c r="E35" s="6"/>
      <c r="F35" s="9"/>
    </row>
    <row r="36" spans="1:6" ht="26" x14ac:dyDescent="0.2">
      <c r="A36" s="20">
        <v>44985</v>
      </c>
      <c r="B36" s="20" t="s">
        <v>62</v>
      </c>
      <c r="C36" s="8" t="s">
        <v>78</v>
      </c>
      <c r="D36" s="4">
        <v>8849.1</v>
      </c>
      <c r="E36" s="6"/>
      <c r="F36" s="9"/>
    </row>
    <row r="37" spans="1:6" x14ac:dyDescent="0.2">
      <c r="A37" s="28">
        <v>44985</v>
      </c>
      <c r="B37" s="28"/>
      <c r="C37" s="29" t="s">
        <v>43</v>
      </c>
      <c r="D37" s="30"/>
      <c r="E37" s="31"/>
      <c r="F37" s="32">
        <f>F34-D35-D36</f>
        <v>103158.83000000003</v>
      </c>
    </row>
    <row r="38" spans="1:6" x14ac:dyDescent="0.2">
      <c r="A38" s="10"/>
      <c r="B38" s="10"/>
      <c r="C38" s="11"/>
      <c r="D38" s="12"/>
      <c r="E38" s="13"/>
      <c r="F38" s="14"/>
    </row>
  </sheetData>
  <mergeCells count="1">
    <mergeCell ref="A1:F1"/>
  </mergeCells>
  <pageMargins left="0" right="0" top="0" bottom="0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E64A0-C2D6-4755-A4E6-0FA3C9FE65FD}">
  <dimension ref="A1:F44"/>
  <sheetViews>
    <sheetView tabSelected="1" topLeftCell="A28" workbookViewId="0">
      <selection activeCell="C54" sqref="C54"/>
    </sheetView>
  </sheetViews>
  <sheetFormatPr baseColWidth="10" defaultColWidth="8.83203125" defaultRowHeight="15" x14ac:dyDescent="0.2"/>
  <cols>
    <col min="1" max="1" width="8.6640625" bestFit="1" customWidth="1"/>
    <col min="2" max="2" width="12.5" customWidth="1"/>
    <col min="3" max="3" width="92.1640625" bestFit="1" customWidth="1"/>
    <col min="4" max="4" width="13.1640625" customWidth="1"/>
    <col min="5" max="5" width="12" bestFit="1" customWidth="1"/>
    <col min="6" max="6" width="12.5" bestFit="1" customWidth="1"/>
    <col min="8" max="8" width="11.6640625" bestFit="1" customWidth="1"/>
  </cols>
  <sheetData>
    <row r="1" spans="1:6" ht="15.75" customHeight="1" x14ac:dyDescent="0.2">
      <c r="A1" s="34" t="s">
        <v>117</v>
      </c>
      <c r="B1" s="35"/>
      <c r="C1" s="35"/>
      <c r="D1" s="35"/>
      <c r="E1" s="35"/>
      <c r="F1" s="36"/>
    </row>
    <row r="2" spans="1:6" ht="12.75" customHeight="1" x14ac:dyDescent="0.2">
      <c r="A2" s="1" t="s">
        <v>0</v>
      </c>
      <c r="B2" s="1" t="s">
        <v>6</v>
      </c>
      <c r="C2" s="1" t="s">
        <v>1</v>
      </c>
      <c r="D2" s="2" t="s">
        <v>2</v>
      </c>
      <c r="E2" s="2" t="s">
        <v>3</v>
      </c>
      <c r="F2" s="2" t="s">
        <v>4</v>
      </c>
    </row>
    <row r="3" spans="1:6" x14ac:dyDescent="0.2">
      <c r="A3" s="7">
        <v>44985</v>
      </c>
      <c r="B3" s="7"/>
      <c r="C3" s="8" t="s">
        <v>5</v>
      </c>
      <c r="D3" s="4"/>
      <c r="E3" s="6"/>
      <c r="F3" s="9">
        <v>103158.83</v>
      </c>
    </row>
    <row r="4" spans="1:6" ht="26" x14ac:dyDescent="0.2">
      <c r="A4" s="20">
        <v>44986</v>
      </c>
      <c r="B4" s="20" t="s">
        <v>8</v>
      </c>
      <c r="C4" s="8" t="s">
        <v>116</v>
      </c>
      <c r="D4" s="4">
        <v>260</v>
      </c>
      <c r="E4" s="6"/>
      <c r="F4" s="9">
        <f>F3-D4</f>
        <v>102898.83</v>
      </c>
    </row>
    <row r="5" spans="1:6" ht="26" x14ac:dyDescent="0.2">
      <c r="A5" s="20">
        <v>44987</v>
      </c>
      <c r="B5" s="20" t="s">
        <v>62</v>
      </c>
      <c r="C5" s="22" t="s">
        <v>115</v>
      </c>
      <c r="D5" s="4">
        <v>8760.75</v>
      </c>
      <c r="E5" s="6"/>
      <c r="F5" s="9">
        <f>F4-D5</f>
        <v>94138.08</v>
      </c>
    </row>
    <row r="6" spans="1:6" x14ac:dyDescent="0.2">
      <c r="A6" s="20">
        <v>44986</v>
      </c>
      <c r="B6" s="7"/>
      <c r="C6" s="21" t="s">
        <v>114</v>
      </c>
      <c r="D6" s="4"/>
      <c r="E6" s="6">
        <v>94084</v>
      </c>
      <c r="F6" s="9"/>
    </row>
    <row r="7" spans="1:6" x14ac:dyDescent="0.2">
      <c r="A7" s="20">
        <v>44988</v>
      </c>
      <c r="B7" s="20" t="s">
        <v>7</v>
      </c>
      <c r="C7" s="21" t="s">
        <v>113</v>
      </c>
      <c r="D7" s="4">
        <v>1167</v>
      </c>
      <c r="E7" s="6"/>
      <c r="F7" s="9"/>
    </row>
    <row r="8" spans="1:6" x14ac:dyDescent="0.2">
      <c r="A8" s="20">
        <v>44988</v>
      </c>
      <c r="B8" s="7" t="s">
        <v>7</v>
      </c>
      <c r="C8" s="21" t="s">
        <v>112</v>
      </c>
      <c r="D8" s="4">
        <v>858</v>
      </c>
      <c r="E8" s="6"/>
      <c r="F8" s="9"/>
    </row>
    <row r="9" spans="1:6" x14ac:dyDescent="0.2">
      <c r="A9" s="20">
        <v>44988</v>
      </c>
      <c r="B9" s="7" t="s">
        <v>7</v>
      </c>
      <c r="C9" s="21" t="s">
        <v>111</v>
      </c>
      <c r="D9" s="4">
        <v>1300</v>
      </c>
      <c r="E9" s="6"/>
      <c r="F9" s="9"/>
    </row>
    <row r="10" spans="1:6" x14ac:dyDescent="0.2">
      <c r="A10" s="20">
        <v>44988</v>
      </c>
      <c r="B10" s="7" t="s">
        <v>7</v>
      </c>
      <c r="C10" s="21" t="s">
        <v>110</v>
      </c>
      <c r="D10" s="4">
        <v>1608.76</v>
      </c>
      <c r="E10" s="6"/>
      <c r="F10" s="9"/>
    </row>
    <row r="11" spans="1:6" x14ac:dyDescent="0.2">
      <c r="A11" s="20">
        <v>44988</v>
      </c>
      <c r="B11" s="7" t="s">
        <v>7</v>
      </c>
      <c r="C11" s="21" t="s">
        <v>109</v>
      </c>
      <c r="D11" s="4">
        <v>22883.11</v>
      </c>
      <c r="E11" s="6"/>
      <c r="F11" s="9"/>
    </row>
    <row r="12" spans="1:6" x14ac:dyDescent="0.2">
      <c r="A12" s="20">
        <v>44988</v>
      </c>
      <c r="B12" s="7" t="s">
        <v>7</v>
      </c>
      <c r="C12" s="21" t="s">
        <v>108</v>
      </c>
      <c r="D12" s="4">
        <v>1608.76</v>
      </c>
      <c r="E12" s="6"/>
      <c r="F12" s="9"/>
    </row>
    <row r="13" spans="1:6" x14ac:dyDescent="0.2">
      <c r="A13" s="20">
        <v>44988</v>
      </c>
      <c r="B13" s="7" t="s">
        <v>7</v>
      </c>
      <c r="C13" s="21" t="s">
        <v>107</v>
      </c>
      <c r="D13" s="4">
        <v>1608.76</v>
      </c>
      <c r="E13" s="6"/>
      <c r="F13" s="9"/>
    </row>
    <row r="14" spans="1:6" x14ac:dyDescent="0.2">
      <c r="A14" s="20">
        <v>44988</v>
      </c>
      <c r="B14" s="20" t="s">
        <v>7</v>
      </c>
      <c r="C14" s="21" t="s">
        <v>106</v>
      </c>
      <c r="D14" s="4">
        <v>1300</v>
      </c>
      <c r="E14" s="6"/>
      <c r="F14" s="9"/>
    </row>
    <row r="15" spans="1:6" x14ac:dyDescent="0.2">
      <c r="A15" s="20">
        <v>44988</v>
      </c>
      <c r="B15" s="20" t="s">
        <v>7</v>
      </c>
      <c r="C15" s="21" t="s">
        <v>105</v>
      </c>
      <c r="D15" s="4">
        <v>700</v>
      </c>
      <c r="E15" s="6"/>
      <c r="F15" s="9"/>
    </row>
    <row r="16" spans="1:6" x14ac:dyDescent="0.2">
      <c r="A16" s="20">
        <v>44988</v>
      </c>
      <c r="B16" s="20" t="s">
        <v>7</v>
      </c>
      <c r="C16" s="21" t="s">
        <v>104</v>
      </c>
      <c r="D16" s="4">
        <v>1608.76</v>
      </c>
      <c r="E16" s="6"/>
      <c r="F16" s="9"/>
    </row>
    <row r="17" spans="1:6" x14ac:dyDescent="0.2">
      <c r="A17" s="20">
        <v>44988</v>
      </c>
      <c r="B17" s="20" t="s">
        <v>7</v>
      </c>
      <c r="C17" s="21" t="s">
        <v>103</v>
      </c>
      <c r="D17" s="4">
        <v>1300</v>
      </c>
      <c r="E17" s="6"/>
      <c r="F17" s="9"/>
    </row>
    <row r="18" spans="1:6" x14ac:dyDescent="0.2">
      <c r="A18" s="20">
        <v>44988</v>
      </c>
      <c r="B18" s="7" t="s">
        <v>7</v>
      </c>
      <c r="C18" s="21" t="s">
        <v>102</v>
      </c>
      <c r="D18" s="4">
        <v>858</v>
      </c>
      <c r="E18" s="6"/>
      <c r="F18" s="9"/>
    </row>
    <row r="19" spans="1:6" x14ac:dyDescent="0.2">
      <c r="A19" s="20">
        <v>44988</v>
      </c>
      <c r="B19" s="20" t="s">
        <v>7</v>
      </c>
      <c r="C19" s="21" t="s">
        <v>101</v>
      </c>
      <c r="D19" s="4">
        <v>1300</v>
      </c>
      <c r="E19" s="6"/>
      <c r="F19" s="9"/>
    </row>
    <row r="20" spans="1:6" x14ac:dyDescent="0.2">
      <c r="A20" s="20">
        <v>44988</v>
      </c>
      <c r="B20" s="20" t="s">
        <v>7</v>
      </c>
      <c r="C20" s="21" t="s">
        <v>100</v>
      </c>
      <c r="D20" s="4">
        <v>1608.76</v>
      </c>
      <c r="E20" s="6"/>
      <c r="F20" s="9"/>
    </row>
    <row r="21" spans="1:6" x14ac:dyDescent="0.2">
      <c r="A21" s="20">
        <v>44988</v>
      </c>
      <c r="B21" s="20" t="s">
        <v>7</v>
      </c>
      <c r="C21" s="21" t="s">
        <v>99</v>
      </c>
      <c r="D21" s="4">
        <v>1300</v>
      </c>
      <c r="E21" s="6"/>
      <c r="F21" s="9"/>
    </row>
    <row r="22" spans="1:6" x14ac:dyDescent="0.2">
      <c r="A22" s="20">
        <v>44988</v>
      </c>
      <c r="B22" s="7" t="s">
        <v>7</v>
      </c>
      <c r="C22" s="21" t="s">
        <v>55</v>
      </c>
      <c r="D22" s="4">
        <v>1300</v>
      </c>
      <c r="E22" s="6"/>
      <c r="F22" s="9"/>
    </row>
    <row r="23" spans="1:6" x14ac:dyDescent="0.2">
      <c r="A23" s="20">
        <v>44988</v>
      </c>
      <c r="B23" s="7" t="s">
        <v>7</v>
      </c>
      <c r="C23" s="21" t="s">
        <v>98</v>
      </c>
      <c r="D23" s="4">
        <v>1555.13</v>
      </c>
      <c r="E23" s="6"/>
      <c r="F23" s="9">
        <f>F5+E6-D7-D8-D9-D10-D11-D12-D13-D14-D15-D16-D17-D18-D19-D20-D21-D22-D23</f>
        <v>144357.03999999998</v>
      </c>
    </row>
    <row r="24" spans="1:6" x14ac:dyDescent="0.2">
      <c r="A24" s="20">
        <v>44991</v>
      </c>
      <c r="B24" s="7" t="s">
        <v>7</v>
      </c>
      <c r="C24" s="21" t="s">
        <v>97</v>
      </c>
      <c r="D24" s="4">
        <v>2117.29</v>
      </c>
      <c r="E24" s="6"/>
      <c r="F24" s="9">
        <f>F23-D24</f>
        <v>142239.74999999997</v>
      </c>
    </row>
    <row r="25" spans="1:6" x14ac:dyDescent="0.2">
      <c r="A25" s="20">
        <v>44993</v>
      </c>
      <c r="B25" s="7" t="s">
        <v>7</v>
      </c>
      <c r="C25" s="21" t="s">
        <v>96</v>
      </c>
      <c r="D25" s="4">
        <v>400</v>
      </c>
      <c r="E25" s="6"/>
      <c r="F25" s="9"/>
    </row>
    <row r="26" spans="1:6" x14ac:dyDescent="0.2">
      <c r="A26" s="20">
        <v>44993</v>
      </c>
      <c r="B26" s="7" t="s">
        <v>7</v>
      </c>
      <c r="C26" s="21" t="s">
        <v>95</v>
      </c>
      <c r="D26" s="4">
        <v>2235.2800000000002</v>
      </c>
      <c r="E26" s="6"/>
      <c r="F26" s="9"/>
    </row>
    <row r="27" spans="1:6" x14ac:dyDescent="0.2">
      <c r="A27" s="20">
        <v>44993</v>
      </c>
      <c r="B27" s="7" t="s">
        <v>7</v>
      </c>
      <c r="C27" s="21" t="s">
        <v>94</v>
      </c>
      <c r="D27" s="4">
        <v>5379.94</v>
      </c>
      <c r="E27" s="6"/>
      <c r="F27" s="9"/>
    </row>
    <row r="28" spans="1:6" x14ac:dyDescent="0.2">
      <c r="A28" s="20">
        <v>44993</v>
      </c>
      <c r="B28" s="7" t="s">
        <v>7</v>
      </c>
      <c r="C28" s="21" t="s">
        <v>93</v>
      </c>
      <c r="D28" s="4">
        <v>537.98</v>
      </c>
      <c r="E28" s="6"/>
      <c r="F28" s="9"/>
    </row>
    <row r="29" spans="1:6" x14ac:dyDescent="0.2">
      <c r="A29" s="20">
        <v>44993</v>
      </c>
      <c r="B29" s="7" t="s">
        <v>7</v>
      </c>
      <c r="C29" s="21" t="s">
        <v>92</v>
      </c>
      <c r="D29" s="4">
        <v>3.1</v>
      </c>
      <c r="E29" s="6"/>
      <c r="F29" s="9"/>
    </row>
    <row r="30" spans="1:6" x14ac:dyDescent="0.2">
      <c r="A30" s="20">
        <v>44993</v>
      </c>
      <c r="B30" s="7" t="s">
        <v>7</v>
      </c>
      <c r="C30" s="23" t="s">
        <v>91</v>
      </c>
      <c r="D30" s="4">
        <v>128.76</v>
      </c>
      <c r="E30" s="6"/>
      <c r="F30" s="9"/>
    </row>
    <row r="31" spans="1:6" x14ac:dyDescent="0.2">
      <c r="A31" s="20">
        <v>44993</v>
      </c>
      <c r="B31" s="7" t="s">
        <v>7</v>
      </c>
      <c r="C31" s="21" t="s">
        <v>90</v>
      </c>
      <c r="D31" s="4">
        <v>2534.61</v>
      </c>
      <c r="E31" s="6"/>
      <c r="F31" s="9"/>
    </row>
    <row r="32" spans="1:6" ht="26" x14ac:dyDescent="0.2">
      <c r="A32" s="20">
        <v>44993</v>
      </c>
      <c r="B32" s="20" t="s">
        <v>8</v>
      </c>
      <c r="C32" s="22" t="s">
        <v>89</v>
      </c>
      <c r="D32" s="4">
        <v>260</v>
      </c>
      <c r="E32" s="6"/>
      <c r="F32" s="9"/>
    </row>
    <row r="33" spans="1:6" x14ac:dyDescent="0.2">
      <c r="A33" s="20">
        <v>44993</v>
      </c>
      <c r="B33" s="7" t="s">
        <v>7</v>
      </c>
      <c r="C33" s="24" t="s">
        <v>88</v>
      </c>
      <c r="D33" s="4">
        <v>859.99</v>
      </c>
      <c r="E33" s="6"/>
      <c r="F33" s="9"/>
    </row>
    <row r="34" spans="1:6" ht="26" x14ac:dyDescent="0.2">
      <c r="A34" s="20">
        <v>44993</v>
      </c>
      <c r="B34" s="20" t="s">
        <v>62</v>
      </c>
      <c r="C34" s="22" t="s">
        <v>87</v>
      </c>
      <c r="D34" s="4">
        <v>1011.54</v>
      </c>
      <c r="E34" s="6"/>
      <c r="F34" s="9">
        <f>F24-D25-D26-D27-D28-D29-D30-D31-D32-D33-D34</f>
        <v>128888.54999999994</v>
      </c>
    </row>
    <row r="35" spans="1:6" ht="27" x14ac:dyDescent="0.2">
      <c r="A35" s="20">
        <v>44998</v>
      </c>
      <c r="B35" s="20" t="s">
        <v>7</v>
      </c>
      <c r="C35" s="33" t="s">
        <v>86</v>
      </c>
      <c r="D35" s="4">
        <v>50</v>
      </c>
      <c r="E35" s="6"/>
      <c r="F35" s="9">
        <f>F34-D35</f>
        <v>128838.54999999994</v>
      </c>
    </row>
    <row r="36" spans="1:6" ht="26" x14ac:dyDescent="0.2">
      <c r="A36" s="20">
        <v>45001</v>
      </c>
      <c r="B36" s="20" t="s">
        <v>62</v>
      </c>
      <c r="C36" s="27" t="s">
        <v>85</v>
      </c>
      <c r="D36" s="4">
        <v>1999.25</v>
      </c>
      <c r="E36" s="6"/>
      <c r="F36" s="9">
        <f>F35-D36</f>
        <v>126839.29999999994</v>
      </c>
    </row>
    <row r="37" spans="1:6" ht="27" x14ac:dyDescent="0.2">
      <c r="A37" s="20">
        <v>45005</v>
      </c>
      <c r="B37" s="20" t="s">
        <v>8</v>
      </c>
      <c r="C37" s="24" t="s">
        <v>84</v>
      </c>
      <c r="D37" s="4">
        <v>500</v>
      </c>
      <c r="E37" s="6"/>
      <c r="F37" s="9"/>
    </row>
    <row r="38" spans="1:6" ht="26" x14ac:dyDescent="0.2">
      <c r="A38" s="20">
        <v>45005</v>
      </c>
      <c r="B38" s="20" t="s">
        <v>8</v>
      </c>
      <c r="C38" s="8" t="s">
        <v>83</v>
      </c>
      <c r="D38" s="4">
        <v>640</v>
      </c>
      <c r="E38" s="6"/>
      <c r="F38" s="9"/>
    </row>
    <row r="39" spans="1:6" ht="26" x14ac:dyDescent="0.2">
      <c r="A39" s="20">
        <v>45005</v>
      </c>
      <c r="B39" s="20" t="s">
        <v>8</v>
      </c>
      <c r="C39" s="8" t="s">
        <v>82</v>
      </c>
      <c r="D39" s="4">
        <v>305.91000000000003</v>
      </c>
      <c r="E39" s="6"/>
      <c r="F39" s="9">
        <f>F36-D37-D38-D39</f>
        <v>125393.38999999994</v>
      </c>
    </row>
    <row r="40" spans="1:6" x14ac:dyDescent="0.2">
      <c r="A40" s="20">
        <v>45012</v>
      </c>
      <c r="B40" s="7" t="s">
        <v>7</v>
      </c>
      <c r="C40" s="24" t="s">
        <v>81</v>
      </c>
      <c r="D40" s="4">
        <v>6539.8</v>
      </c>
      <c r="E40" s="6"/>
      <c r="F40" s="9"/>
    </row>
    <row r="41" spans="1:6" x14ac:dyDescent="0.2">
      <c r="A41" s="20">
        <v>45012</v>
      </c>
      <c r="B41" s="20" t="s">
        <v>7</v>
      </c>
      <c r="C41" s="21" t="s">
        <v>80</v>
      </c>
      <c r="D41" s="4">
        <v>758.7</v>
      </c>
      <c r="E41" s="6"/>
      <c r="F41" s="9"/>
    </row>
    <row r="42" spans="1:6" x14ac:dyDescent="0.2">
      <c r="A42" s="20">
        <v>45012</v>
      </c>
      <c r="B42" s="20" t="s">
        <v>7</v>
      </c>
      <c r="C42" s="21" t="s">
        <v>79</v>
      </c>
      <c r="D42" s="4">
        <v>596.70000000000005</v>
      </c>
      <c r="E42" s="6"/>
      <c r="F42" s="9">
        <f>F39-D40-D41-D42</f>
        <v>117498.18999999994</v>
      </c>
    </row>
    <row r="43" spans="1:6" x14ac:dyDescent="0.2">
      <c r="A43" s="28">
        <v>45016</v>
      </c>
      <c r="B43" s="28"/>
      <c r="C43" s="29" t="s">
        <v>43</v>
      </c>
      <c r="D43" s="30"/>
      <c r="E43" s="31"/>
      <c r="F43" s="32">
        <f>F42</f>
        <v>117498.18999999994</v>
      </c>
    </row>
    <row r="44" spans="1:6" x14ac:dyDescent="0.2">
      <c r="A44" s="10"/>
      <c r="B44" s="10"/>
      <c r="C44" s="11"/>
      <c r="D44" s="12"/>
      <c r="E44" s="13"/>
      <c r="F44" s="14"/>
    </row>
  </sheetData>
  <mergeCells count="1">
    <mergeCell ref="A1:F1"/>
  </mergeCells>
  <pageMargins left="0" right="0" top="0" bottom="0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C.C. 01.23</vt:lpstr>
      <vt:lpstr>C.C. 02.23</vt:lpstr>
      <vt:lpstr>C.C. 03.23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Tesouraria</dc:creator>
  <cp:lastModifiedBy>Microsoft Office User</cp:lastModifiedBy>
  <cp:lastPrinted>2023-02-01T15:27:39Z</cp:lastPrinted>
  <dcterms:created xsi:type="dcterms:W3CDTF">2021-02-03T19:33:40Z</dcterms:created>
  <dcterms:modified xsi:type="dcterms:W3CDTF">2023-06-27T15:32:29Z</dcterms:modified>
</cp:coreProperties>
</file>